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centreforbusiness-my.sharepoint.com/personal/gfairley_cfsouthgeorgianbay_ca/Documents/General Office/Loan files/4.Loan Application Templates/"/>
    </mc:Choice>
  </mc:AlternateContent>
  <xr:revisionPtr revIDLastSave="99" documentId="8_{DA591932-AABC-42CB-8904-C86EC3D11E76}" xr6:coauthVersionLast="47" xr6:coauthVersionMax="47" xr10:uidLastSave="{C1F9D7B4-C290-4672-9D22-A1FC981D840A}"/>
  <bookViews>
    <workbookView xWindow="-108" yWindow="-108" windowWidth="23256" windowHeight="12576" activeTab="5" xr2:uid="{00000000-000D-0000-FFFF-FFFF00000000}"/>
  </bookViews>
  <sheets>
    <sheet name="Sales" sheetId="1" r:id="rId1"/>
    <sheet name="Cost of Goods Sold" sheetId="7" r:id="rId2"/>
    <sheet name="Employees" sheetId="3" r:id="rId3"/>
    <sheet name="Operating Expenses" sheetId="4" r:id="rId4"/>
    <sheet name="Investments" sheetId="5" r:id="rId5"/>
    <sheet name="Cashflow" sheetId="6" r:id="rId6"/>
    <sheet name="Income Statement"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6" l="1"/>
  <c r="Q14" i="6"/>
  <c r="R14" i="6"/>
  <c r="S14" i="6"/>
  <c r="T14" i="6"/>
  <c r="U14" i="6"/>
  <c r="V14" i="6"/>
  <c r="W14" i="6"/>
  <c r="X14" i="6"/>
  <c r="Y14" i="6"/>
  <c r="Z14" i="6"/>
  <c r="O14" i="6"/>
  <c r="C14" i="6"/>
  <c r="D14" i="6"/>
  <c r="E14" i="6"/>
  <c r="F14" i="6"/>
  <c r="G14" i="6"/>
  <c r="H14" i="6"/>
  <c r="I14" i="6"/>
  <c r="J14" i="6"/>
  <c r="K14" i="6"/>
  <c r="L14" i="6"/>
  <c r="M14" i="6"/>
  <c r="B14" i="6"/>
  <c r="AA24" i="8"/>
  <c r="N24" i="8"/>
  <c r="AA22" i="8"/>
  <c r="Z22" i="8"/>
  <c r="Z24" i="8" s="1"/>
  <c r="Y22" i="8"/>
  <c r="X22" i="8"/>
  <c r="W22" i="8"/>
  <c r="V22" i="8"/>
  <c r="U22" i="8"/>
  <c r="T22" i="8"/>
  <c r="S22" i="8"/>
  <c r="R22" i="8"/>
  <c r="R24" i="8" s="1"/>
  <c r="Q22" i="8"/>
  <c r="Q24" i="8" s="1"/>
  <c r="P22" i="8"/>
  <c r="O22" i="8"/>
  <c r="O24" i="8" s="1"/>
  <c r="Y24" i="8"/>
  <c r="X24" i="8"/>
  <c r="W24" i="8"/>
  <c r="V24" i="8"/>
  <c r="U24" i="8"/>
  <c r="T24" i="8"/>
  <c r="S24" i="8"/>
  <c r="P24" i="8"/>
  <c r="M24" i="8"/>
  <c r="L24" i="8"/>
  <c r="K24" i="8"/>
  <c r="J24" i="8"/>
  <c r="I24" i="8"/>
  <c r="H24" i="8"/>
  <c r="G24" i="8"/>
  <c r="F24" i="8"/>
  <c r="E24" i="8"/>
  <c r="D24" i="8"/>
  <c r="C24" i="8"/>
  <c r="B24" i="8"/>
  <c r="N22" i="8"/>
  <c r="M22" i="8"/>
  <c r="L22" i="8"/>
  <c r="K22" i="8"/>
  <c r="J22" i="8"/>
  <c r="I22" i="8"/>
  <c r="H22" i="8"/>
  <c r="G22" i="8"/>
  <c r="F22" i="8"/>
  <c r="E22" i="8"/>
  <c r="D22" i="8"/>
  <c r="C22" i="8"/>
  <c r="B22" i="8" l="1"/>
  <c r="Z20" i="8"/>
  <c r="Y20" i="8"/>
  <c r="X20" i="8"/>
  <c r="W20" i="8"/>
  <c r="V20" i="8"/>
  <c r="U20" i="8"/>
  <c r="T20" i="8"/>
  <c r="S20" i="8"/>
  <c r="R20" i="8"/>
  <c r="Q20" i="8"/>
  <c r="P20" i="8"/>
  <c r="O20" i="8"/>
  <c r="M20" i="8"/>
  <c r="L20" i="8"/>
  <c r="K20" i="8"/>
  <c r="J20" i="8"/>
  <c r="I20" i="8"/>
  <c r="H20" i="8"/>
  <c r="G20" i="8"/>
  <c r="F20" i="8"/>
  <c r="E20" i="8"/>
  <c r="D20" i="8"/>
  <c r="C20" i="8"/>
  <c r="B20" i="8"/>
  <c r="AA23" i="7"/>
  <c r="Z23" i="7"/>
  <c r="Y23" i="7"/>
  <c r="X23" i="7"/>
  <c r="W23" i="7"/>
  <c r="V23" i="7"/>
  <c r="U23" i="7"/>
  <c r="T23" i="7"/>
  <c r="S23" i="7"/>
  <c r="R23" i="7"/>
  <c r="Q23" i="7"/>
  <c r="P23" i="7"/>
  <c r="N23" i="7"/>
  <c r="M23" i="7"/>
  <c r="L23" i="7"/>
  <c r="K23" i="7"/>
  <c r="J23" i="7"/>
  <c r="I23" i="7"/>
  <c r="H23" i="7"/>
  <c r="G23" i="7"/>
  <c r="F23" i="7"/>
  <c r="E23" i="7"/>
  <c r="D23" i="7"/>
  <c r="C23" i="7"/>
  <c r="N22" i="7"/>
  <c r="M22" i="7"/>
  <c r="L22" i="7"/>
  <c r="K22" i="7"/>
  <c r="J22" i="7"/>
  <c r="I22" i="7"/>
  <c r="H22" i="7"/>
  <c r="G22" i="7"/>
  <c r="F22" i="7"/>
  <c r="E22" i="7"/>
  <c r="D22" i="7"/>
  <c r="C22" i="7"/>
  <c r="C18" i="7"/>
  <c r="Z5" i="4"/>
  <c r="Y5" i="4"/>
  <c r="X5" i="4"/>
  <c r="W5" i="4"/>
  <c r="V5" i="4"/>
  <c r="U5" i="4"/>
  <c r="T5" i="4"/>
  <c r="S5" i="4"/>
  <c r="R5" i="4"/>
  <c r="Q5" i="4"/>
  <c r="P5" i="4"/>
  <c r="O5" i="4"/>
  <c r="M5" i="4"/>
  <c r="L5" i="4"/>
  <c r="K5" i="4"/>
  <c r="J5" i="4"/>
  <c r="I5" i="4"/>
  <c r="H5" i="4"/>
  <c r="G5" i="4"/>
  <c r="F5" i="4"/>
  <c r="E5" i="4"/>
  <c r="D5" i="4"/>
  <c r="C5" i="4"/>
  <c r="B5" i="4"/>
  <c r="Z17" i="6"/>
  <c r="Y17" i="6"/>
  <c r="X17" i="6"/>
  <c r="W17" i="6"/>
  <c r="V17" i="6"/>
  <c r="U17" i="6"/>
  <c r="T17" i="6"/>
  <c r="S17" i="6"/>
  <c r="R17" i="6"/>
  <c r="Q17" i="6"/>
  <c r="P17" i="6"/>
  <c r="O17" i="6"/>
  <c r="M17" i="6"/>
  <c r="L17" i="6"/>
  <c r="K17" i="6"/>
  <c r="J17" i="6"/>
  <c r="I17" i="6"/>
  <c r="H17" i="6"/>
  <c r="G17" i="6"/>
  <c r="F17" i="6"/>
  <c r="E17" i="6"/>
  <c r="D17" i="6"/>
  <c r="C17" i="6"/>
  <c r="B17" i="6"/>
  <c r="Z16" i="6"/>
  <c r="Y16" i="6"/>
  <c r="X16" i="6"/>
  <c r="W16" i="6"/>
  <c r="V16" i="6"/>
  <c r="U16" i="6"/>
  <c r="T16" i="6"/>
  <c r="S16" i="6"/>
  <c r="R16" i="6"/>
  <c r="Q16" i="6"/>
  <c r="P16" i="6"/>
  <c r="O16" i="6"/>
  <c r="M16" i="6"/>
  <c r="L16" i="6"/>
  <c r="K16" i="6"/>
  <c r="J16" i="6"/>
  <c r="I16" i="6"/>
  <c r="H16" i="6"/>
  <c r="G16" i="6"/>
  <c r="F16" i="6"/>
  <c r="E16" i="6"/>
  <c r="D16" i="6"/>
  <c r="C16" i="6"/>
  <c r="B16" i="6"/>
  <c r="Z8" i="6"/>
  <c r="Y8" i="6"/>
  <c r="X8" i="6"/>
  <c r="W8" i="6"/>
  <c r="V8" i="6"/>
  <c r="U8" i="6"/>
  <c r="T8" i="6"/>
  <c r="S8" i="6"/>
  <c r="R8" i="6"/>
  <c r="Q8" i="6"/>
  <c r="P8" i="6"/>
  <c r="O8" i="6"/>
  <c r="M8" i="6"/>
  <c r="L8" i="6"/>
  <c r="K8" i="6"/>
  <c r="J8" i="6"/>
  <c r="I8" i="6"/>
  <c r="H8" i="6"/>
  <c r="G8" i="6"/>
  <c r="F8" i="6"/>
  <c r="E8" i="6"/>
  <c r="D8" i="6"/>
  <c r="C8" i="6"/>
  <c r="B8" i="6"/>
  <c r="Z6" i="6"/>
  <c r="Y6" i="6"/>
  <c r="X6" i="6"/>
  <c r="W6" i="6"/>
  <c r="V6" i="6"/>
  <c r="U6" i="6"/>
  <c r="T6" i="6"/>
  <c r="S6" i="6"/>
  <c r="R6" i="6"/>
  <c r="Q6" i="6"/>
  <c r="P6" i="6"/>
  <c r="O6" i="6"/>
  <c r="M6" i="6"/>
  <c r="L6" i="6"/>
  <c r="K6" i="6"/>
  <c r="J6" i="6"/>
  <c r="I6" i="6"/>
  <c r="H6" i="6"/>
  <c r="G6" i="6"/>
  <c r="F6" i="6"/>
  <c r="E6" i="6"/>
  <c r="D6" i="6"/>
  <c r="C6" i="6"/>
  <c r="B6" i="6"/>
  <c r="B7" i="6"/>
  <c r="Z17" i="8"/>
  <c r="Y17" i="8"/>
  <c r="X17" i="8"/>
  <c r="W17" i="8"/>
  <c r="V17" i="8"/>
  <c r="U17" i="8"/>
  <c r="T17" i="8"/>
  <c r="S17" i="8"/>
  <c r="R17" i="8"/>
  <c r="Q17" i="8"/>
  <c r="P17" i="8"/>
  <c r="O17" i="8"/>
  <c r="M17" i="8"/>
  <c r="L17" i="8"/>
  <c r="K17" i="8"/>
  <c r="J17" i="8"/>
  <c r="H17" i="8"/>
  <c r="G17" i="8"/>
  <c r="F17" i="8"/>
  <c r="E17" i="8"/>
  <c r="I17" i="8"/>
  <c r="B19" i="5"/>
  <c r="C19" i="5"/>
  <c r="D17" i="8"/>
  <c r="C17" i="8"/>
  <c r="B17" i="8"/>
  <c r="Z6" i="8"/>
  <c r="Y6" i="8"/>
  <c r="Y9" i="8" s="1"/>
  <c r="X6" i="8"/>
  <c r="W6" i="8"/>
  <c r="W9" i="8" s="1"/>
  <c r="W13" i="8" s="1"/>
  <c r="V6" i="8"/>
  <c r="U6" i="8"/>
  <c r="U9" i="8" s="1"/>
  <c r="T6" i="8"/>
  <c r="S6" i="8"/>
  <c r="R6" i="8"/>
  <c r="Q6" i="8"/>
  <c r="Q9" i="8" s="1"/>
  <c r="P6" i="8"/>
  <c r="O6" i="8"/>
  <c r="O9" i="8" s="1"/>
  <c r="O13" i="8" s="1"/>
  <c r="M6" i="8"/>
  <c r="L6" i="8"/>
  <c r="K6" i="8"/>
  <c r="J6" i="8"/>
  <c r="J9" i="8" s="1"/>
  <c r="I6" i="8"/>
  <c r="H6" i="8"/>
  <c r="H9" i="8" s="1"/>
  <c r="G6" i="8"/>
  <c r="F6" i="8"/>
  <c r="F9" i="8" s="1"/>
  <c r="F13" i="8" s="1"/>
  <c r="E6" i="8"/>
  <c r="D6" i="8"/>
  <c r="C6" i="8"/>
  <c r="B6" i="8"/>
  <c r="N6" i="8" s="1"/>
  <c r="AA22" i="7"/>
  <c r="Z22" i="7"/>
  <c r="Y22" i="7"/>
  <c r="X22" i="7"/>
  <c r="W22" i="7"/>
  <c r="V22" i="7"/>
  <c r="U22" i="7"/>
  <c r="T22" i="7"/>
  <c r="S22" i="7"/>
  <c r="R22" i="7"/>
  <c r="Q22" i="7"/>
  <c r="P22" i="7"/>
  <c r="AA28" i="7"/>
  <c r="AA27" i="7"/>
  <c r="AA26" i="7"/>
  <c r="AA25" i="7"/>
  <c r="AA24" i="7"/>
  <c r="Z28" i="7"/>
  <c r="Z27" i="7"/>
  <c r="Z26" i="7"/>
  <c r="Z25" i="7"/>
  <c r="Z24" i="7"/>
  <c r="Y28" i="7"/>
  <c r="Y27" i="7"/>
  <c r="Y26" i="7"/>
  <c r="Y25" i="7"/>
  <c r="Y24" i="7"/>
  <c r="X28" i="7"/>
  <c r="X27" i="7"/>
  <c r="X26" i="7"/>
  <c r="X25" i="7"/>
  <c r="X24" i="7"/>
  <c r="W28" i="7"/>
  <c r="W27" i="7"/>
  <c r="W26" i="7"/>
  <c r="W25" i="7"/>
  <c r="W24" i="7"/>
  <c r="V28" i="7"/>
  <c r="V27" i="7"/>
  <c r="V26" i="7"/>
  <c r="V25" i="7"/>
  <c r="V24" i="7"/>
  <c r="U28" i="7"/>
  <c r="U27" i="7"/>
  <c r="U26" i="7"/>
  <c r="U25" i="7"/>
  <c r="U24" i="7"/>
  <c r="T28" i="7"/>
  <c r="T27" i="7"/>
  <c r="T26" i="7"/>
  <c r="T25" i="7"/>
  <c r="T24" i="7"/>
  <c r="S28" i="7"/>
  <c r="S27" i="7"/>
  <c r="S26" i="7"/>
  <c r="S25" i="7"/>
  <c r="S24" i="7"/>
  <c r="R28" i="7"/>
  <c r="R27" i="7"/>
  <c r="R26" i="7"/>
  <c r="R25" i="7"/>
  <c r="R24" i="7"/>
  <c r="Q28" i="7"/>
  <c r="Q27" i="7"/>
  <c r="Q26" i="7"/>
  <c r="Q25" i="7"/>
  <c r="Q24" i="7"/>
  <c r="P28" i="7"/>
  <c r="P27" i="7"/>
  <c r="P26" i="7"/>
  <c r="P25" i="7"/>
  <c r="P24" i="7"/>
  <c r="N28" i="7"/>
  <c r="N27" i="7"/>
  <c r="N26" i="7"/>
  <c r="N25" i="7"/>
  <c r="N24" i="7"/>
  <c r="M28" i="7"/>
  <c r="M27" i="7"/>
  <c r="M26" i="7"/>
  <c r="M25" i="7"/>
  <c r="M24" i="7"/>
  <c r="L28" i="7"/>
  <c r="L27" i="7"/>
  <c r="L26" i="7"/>
  <c r="L25" i="7"/>
  <c r="L24" i="7"/>
  <c r="K28" i="7"/>
  <c r="K27" i="7"/>
  <c r="K26" i="7"/>
  <c r="K25" i="7"/>
  <c r="K24" i="7"/>
  <c r="J28" i="7"/>
  <c r="J27" i="7"/>
  <c r="J26" i="7"/>
  <c r="J25" i="7"/>
  <c r="J24" i="7"/>
  <c r="I28" i="7"/>
  <c r="I27" i="7"/>
  <c r="I26" i="7"/>
  <c r="I25" i="7"/>
  <c r="I24" i="7"/>
  <c r="H28" i="7"/>
  <c r="H27" i="7"/>
  <c r="H26" i="7"/>
  <c r="H25" i="7"/>
  <c r="H24" i="7"/>
  <c r="G28" i="7"/>
  <c r="G27" i="7"/>
  <c r="G26" i="7"/>
  <c r="G25" i="7"/>
  <c r="G24" i="7"/>
  <c r="F28" i="7"/>
  <c r="F27" i="7"/>
  <c r="F26" i="7"/>
  <c r="F25" i="7"/>
  <c r="F24" i="7"/>
  <c r="E28" i="7"/>
  <c r="E27" i="7"/>
  <c r="E26" i="7"/>
  <c r="E25" i="7"/>
  <c r="E24" i="7"/>
  <c r="D28" i="7"/>
  <c r="D27" i="7"/>
  <c r="D26" i="7"/>
  <c r="D25" i="7"/>
  <c r="D24" i="7"/>
  <c r="C28" i="7"/>
  <c r="C27" i="7"/>
  <c r="C26" i="7"/>
  <c r="C25" i="7"/>
  <c r="C24" i="7"/>
  <c r="Q21" i="7"/>
  <c r="R21" i="7"/>
  <c r="S21" i="7"/>
  <c r="T21" i="7"/>
  <c r="U21" i="7"/>
  <c r="V21" i="7"/>
  <c r="W21" i="7"/>
  <c r="X21" i="7"/>
  <c r="Y21" i="7"/>
  <c r="Z21" i="7"/>
  <c r="AA21" i="7"/>
  <c r="P21" i="7"/>
  <c r="Q20" i="7"/>
  <c r="R20" i="7"/>
  <c r="S20" i="7"/>
  <c r="T20" i="7"/>
  <c r="U20" i="7"/>
  <c r="V20" i="7"/>
  <c r="W20" i="7"/>
  <c r="X20" i="7"/>
  <c r="Y20" i="7"/>
  <c r="Z20" i="7"/>
  <c r="AA20" i="7"/>
  <c r="P20" i="7"/>
  <c r="Q19" i="7"/>
  <c r="R19" i="7"/>
  <c r="S19" i="7"/>
  <c r="T19" i="7"/>
  <c r="U19" i="7"/>
  <c r="V19" i="7"/>
  <c r="W19" i="7"/>
  <c r="X19" i="7"/>
  <c r="Y19" i="7"/>
  <c r="Z19" i="7"/>
  <c r="AA19" i="7"/>
  <c r="P19" i="7"/>
  <c r="Q18" i="7"/>
  <c r="R18" i="7"/>
  <c r="S18" i="7"/>
  <c r="T18" i="7"/>
  <c r="U18" i="7"/>
  <c r="V18" i="7"/>
  <c r="W18" i="7"/>
  <c r="X18" i="7"/>
  <c r="Y18" i="7"/>
  <c r="Z18" i="7"/>
  <c r="AA18" i="7"/>
  <c r="P18" i="7"/>
  <c r="B19" i="7"/>
  <c r="B20" i="7"/>
  <c r="B21" i="7"/>
  <c r="B22" i="7"/>
  <c r="B23" i="7"/>
  <c r="B24" i="7"/>
  <c r="B25" i="7"/>
  <c r="B26" i="7"/>
  <c r="B27" i="7"/>
  <c r="B28" i="7"/>
  <c r="B18" i="7"/>
  <c r="B6" i="7"/>
  <c r="B7" i="7"/>
  <c r="B8" i="7"/>
  <c r="B9" i="7"/>
  <c r="B10" i="7"/>
  <c r="B11" i="7"/>
  <c r="B12" i="7"/>
  <c r="B13" i="7"/>
  <c r="B14" i="7"/>
  <c r="B15" i="7"/>
  <c r="B5" i="7"/>
  <c r="B22" i="1"/>
  <c r="B23" i="1"/>
  <c r="B24" i="1"/>
  <c r="B25" i="1"/>
  <c r="B26" i="1"/>
  <c r="B27" i="1"/>
  <c r="B28" i="1"/>
  <c r="D21" i="7"/>
  <c r="E21" i="7"/>
  <c r="F21" i="7"/>
  <c r="G21" i="7"/>
  <c r="H21" i="7"/>
  <c r="I21" i="7"/>
  <c r="J21" i="7"/>
  <c r="K21" i="7"/>
  <c r="L21" i="7"/>
  <c r="M21" i="7"/>
  <c r="N21" i="7"/>
  <c r="C21" i="7"/>
  <c r="D20" i="7"/>
  <c r="E20" i="7"/>
  <c r="F20" i="7"/>
  <c r="G20" i="7"/>
  <c r="H20" i="7"/>
  <c r="I20" i="7"/>
  <c r="J20" i="7"/>
  <c r="K20" i="7"/>
  <c r="L20" i="7"/>
  <c r="M20" i="7"/>
  <c r="N20" i="7"/>
  <c r="C20" i="7"/>
  <c r="D19" i="7"/>
  <c r="E19" i="7"/>
  <c r="F19" i="7"/>
  <c r="G19" i="7"/>
  <c r="H19" i="7"/>
  <c r="I19" i="7"/>
  <c r="J19" i="7"/>
  <c r="K19" i="7"/>
  <c r="L19" i="7"/>
  <c r="M19" i="7"/>
  <c r="N19" i="7"/>
  <c r="C19" i="7"/>
  <c r="D18" i="7"/>
  <c r="E18" i="7"/>
  <c r="F18" i="7"/>
  <c r="G18" i="7"/>
  <c r="H18" i="7"/>
  <c r="I18" i="7"/>
  <c r="J18" i="7"/>
  <c r="K18" i="7"/>
  <c r="L18" i="7"/>
  <c r="M18" i="7"/>
  <c r="N18" i="7"/>
  <c r="AC50" i="7"/>
  <c r="T29" i="7"/>
  <c r="T47" i="7"/>
  <c r="S11" i="8"/>
  <c r="W29" i="7"/>
  <c r="X29" i="7"/>
  <c r="AB19" i="7"/>
  <c r="U29" i="7"/>
  <c r="U47" i="7"/>
  <c r="T11" i="8"/>
  <c r="Y29" i="7"/>
  <c r="AB20" i="7"/>
  <c r="V29" i="7"/>
  <c r="V47" i="7"/>
  <c r="U11" i="8"/>
  <c r="S29" i="7"/>
  <c r="AB22" i="7"/>
  <c r="AB23" i="7"/>
  <c r="AB24" i="7"/>
  <c r="AB26" i="7"/>
  <c r="AB27" i="7"/>
  <c r="P29" i="7"/>
  <c r="K29" i="7"/>
  <c r="K47" i="7"/>
  <c r="H29" i="7"/>
  <c r="H47" i="7"/>
  <c r="I29" i="7"/>
  <c r="I47" i="7"/>
  <c r="M29" i="7"/>
  <c r="M47" i="7"/>
  <c r="F29" i="7"/>
  <c r="F47" i="7"/>
  <c r="N29" i="7"/>
  <c r="N47" i="7"/>
  <c r="D29" i="7"/>
  <c r="D47" i="7"/>
  <c r="E29" i="7"/>
  <c r="E47" i="7"/>
  <c r="O28" i="7"/>
  <c r="J29" i="7"/>
  <c r="J47" i="7"/>
  <c r="O20" i="7"/>
  <c r="O19" i="7"/>
  <c r="Q29" i="7"/>
  <c r="O22" i="7"/>
  <c r="N18" i="8"/>
  <c r="AA18" i="8"/>
  <c r="AA7" i="8"/>
  <c r="N7" i="8"/>
  <c r="AA9" i="6"/>
  <c r="N9" i="6"/>
  <c r="AA18" i="6"/>
  <c r="N18" i="6"/>
  <c r="O26" i="5"/>
  <c r="C47" i="5"/>
  <c r="C48" i="5"/>
  <c r="C49" i="5"/>
  <c r="C50" i="5"/>
  <c r="C51" i="5"/>
  <c r="C52" i="5"/>
  <c r="C53" i="5"/>
  <c r="C54" i="5"/>
  <c r="C55" i="5"/>
  <c r="C56" i="5"/>
  <c r="C57" i="5"/>
  <c r="C58" i="5"/>
  <c r="C59" i="5"/>
  <c r="C60" i="5"/>
  <c r="C61" i="5"/>
  <c r="C62" i="5"/>
  <c r="C63" i="5"/>
  <c r="C64" i="5"/>
  <c r="C65" i="5"/>
  <c r="C66" i="5"/>
  <c r="C67" i="5"/>
  <c r="C68" i="5"/>
  <c r="C69" i="5"/>
  <c r="C70" i="5"/>
  <c r="O30" i="5"/>
  <c r="AA18" i="5"/>
  <c r="AA16" i="5"/>
  <c r="N18" i="5"/>
  <c r="N16" i="5"/>
  <c r="AA11" i="5"/>
  <c r="AA10" i="5"/>
  <c r="AA9" i="5"/>
  <c r="AA8" i="5"/>
  <c r="AA7" i="5"/>
  <c r="AA6" i="5"/>
  <c r="AA5" i="5"/>
  <c r="N11" i="5"/>
  <c r="N10" i="5"/>
  <c r="N9" i="5"/>
  <c r="N8" i="5"/>
  <c r="N7" i="5"/>
  <c r="N6" i="5"/>
  <c r="N5" i="5"/>
  <c r="AA23" i="4"/>
  <c r="AA22" i="4"/>
  <c r="AA21" i="4"/>
  <c r="AA20" i="4"/>
  <c r="AA19" i="4"/>
  <c r="AA18" i="4"/>
  <c r="AA17" i="4"/>
  <c r="AA16" i="4"/>
  <c r="AA15" i="4"/>
  <c r="AA14" i="4"/>
  <c r="AA13" i="4"/>
  <c r="AA12" i="4"/>
  <c r="AA11" i="4"/>
  <c r="AA10" i="4"/>
  <c r="AA9" i="4"/>
  <c r="AA8" i="4"/>
  <c r="AA7" i="4"/>
  <c r="AA6" i="4"/>
  <c r="N23" i="4"/>
  <c r="N22" i="4"/>
  <c r="N21" i="4"/>
  <c r="N20" i="4"/>
  <c r="N19" i="4"/>
  <c r="N18" i="4"/>
  <c r="N17" i="4"/>
  <c r="N16" i="4"/>
  <c r="N15" i="4"/>
  <c r="N14" i="4"/>
  <c r="N13" i="4"/>
  <c r="N12" i="4"/>
  <c r="N10" i="4"/>
  <c r="N11" i="4"/>
  <c r="N9" i="4"/>
  <c r="N8" i="4"/>
  <c r="N7" i="4"/>
  <c r="N6" i="4"/>
  <c r="AB44" i="7"/>
  <c r="AB43" i="7"/>
  <c r="AB42" i="7"/>
  <c r="AB41" i="7"/>
  <c r="AB40" i="7"/>
  <c r="AB39" i="7"/>
  <c r="AB38" i="7"/>
  <c r="AB37" i="7"/>
  <c r="AB36" i="7"/>
  <c r="AB35" i="7"/>
  <c r="AB34" i="7"/>
  <c r="AB33" i="7"/>
  <c r="O44" i="7"/>
  <c r="O43" i="7"/>
  <c r="O42" i="7"/>
  <c r="O40" i="7"/>
  <c r="O39" i="7"/>
  <c r="O38" i="7"/>
  <c r="O37" i="7"/>
  <c r="O36" i="7"/>
  <c r="O35" i="7"/>
  <c r="O34" i="7"/>
  <c r="O33" i="7"/>
  <c r="AA15" i="3"/>
  <c r="AA14" i="3"/>
  <c r="AA13" i="3"/>
  <c r="AA12" i="3"/>
  <c r="AA11" i="3"/>
  <c r="AA10" i="3"/>
  <c r="AA9" i="3"/>
  <c r="AA8" i="3"/>
  <c r="AA7" i="3"/>
  <c r="AA6" i="3"/>
  <c r="AA5" i="3"/>
  <c r="N15" i="3"/>
  <c r="N14" i="3"/>
  <c r="N13" i="3"/>
  <c r="N12" i="3"/>
  <c r="N11" i="3"/>
  <c r="N10" i="3"/>
  <c r="N9" i="3"/>
  <c r="N8" i="3"/>
  <c r="N7" i="3"/>
  <c r="N6" i="3"/>
  <c r="N5" i="3"/>
  <c r="AB28" i="1"/>
  <c r="AB27" i="1"/>
  <c r="AB26" i="1"/>
  <c r="AB25" i="1"/>
  <c r="AB24" i="1"/>
  <c r="AB23" i="1"/>
  <c r="AB22" i="1"/>
  <c r="AB21" i="1"/>
  <c r="AB20" i="1"/>
  <c r="AB19" i="1"/>
  <c r="O28" i="1"/>
  <c r="O27" i="1"/>
  <c r="O26" i="1"/>
  <c r="O25" i="1"/>
  <c r="O24" i="1"/>
  <c r="O23" i="1"/>
  <c r="O22" i="1"/>
  <c r="AB18" i="1"/>
  <c r="O21" i="1"/>
  <c r="O20" i="1"/>
  <c r="O19" i="1"/>
  <c r="O18" i="1"/>
  <c r="AA45" i="7"/>
  <c r="Z45" i="7"/>
  <c r="Y45" i="7"/>
  <c r="X45" i="7"/>
  <c r="W45" i="7"/>
  <c r="V45" i="7"/>
  <c r="U45" i="7"/>
  <c r="T45" i="7"/>
  <c r="S45" i="7"/>
  <c r="R45" i="7"/>
  <c r="Q45" i="7"/>
  <c r="P45" i="7"/>
  <c r="AB45" i="7"/>
  <c r="N45" i="7"/>
  <c r="M45" i="7"/>
  <c r="L45" i="7"/>
  <c r="K45" i="7"/>
  <c r="J45" i="7"/>
  <c r="I45" i="7"/>
  <c r="H45" i="7"/>
  <c r="G45" i="7"/>
  <c r="F45" i="7"/>
  <c r="E45" i="7"/>
  <c r="D45" i="7"/>
  <c r="C45" i="7"/>
  <c r="O45" i="7"/>
  <c r="B19" i="1"/>
  <c r="B12" i="5"/>
  <c r="C12" i="5"/>
  <c r="N12" i="5"/>
  <c r="D12" i="5"/>
  <c r="E12" i="5"/>
  <c r="F12" i="5"/>
  <c r="G12" i="5"/>
  <c r="N17" i="6"/>
  <c r="H12" i="5"/>
  <c r="I12" i="5"/>
  <c r="J12" i="5"/>
  <c r="K12" i="5"/>
  <c r="L12" i="5"/>
  <c r="M12" i="5"/>
  <c r="O12" i="5"/>
  <c r="P12" i="5"/>
  <c r="Q12" i="5"/>
  <c r="R12" i="5"/>
  <c r="S12" i="5"/>
  <c r="T12" i="5"/>
  <c r="U12" i="5"/>
  <c r="V12" i="5"/>
  <c r="W12" i="5"/>
  <c r="X12" i="5"/>
  <c r="Y12" i="5"/>
  <c r="Z12" i="5"/>
  <c r="B17" i="3"/>
  <c r="C17" i="3"/>
  <c r="C24" i="4"/>
  <c r="D17" i="3"/>
  <c r="D24" i="4"/>
  <c r="E17" i="3"/>
  <c r="E24" i="4"/>
  <c r="F17" i="3"/>
  <c r="G17" i="3"/>
  <c r="G24" i="4"/>
  <c r="H17" i="3"/>
  <c r="H24" i="4"/>
  <c r="I17" i="3"/>
  <c r="I24" i="4"/>
  <c r="J17" i="3"/>
  <c r="J24" i="4"/>
  <c r="K17" i="3"/>
  <c r="K24" i="4"/>
  <c r="L17" i="3"/>
  <c r="L24" i="4"/>
  <c r="M17" i="3"/>
  <c r="M24" i="4"/>
  <c r="O17" i="3"/>
  <c r="AA17" i="3"/>
  <c r="P17" i="3"/>
  <c r="P24" i="4"/>
  <c r="Q17" i="3"/>
  <c r="Q24" i="4"/>
  <c r="R17" i="3"/>
  <c r="R24" i="4"/>
  <c r="S17" i="3"/>
  <c r="S24" i="4"/>
  <c r="T17" i="3"/>
  <c r="T24" i="4"/>
  <c r="U17" i="3"/>
  <c r="U24" i="4"/>
  <c r="V17" i="3"/>
  <c r="V24" i="4"/>
  <c r="W17" i="3"/>
  <c r="X17" i="3"/>
  <c r="X24" i="4"/>
  <c r="Y17" i="3"/>
  <c r="Y24" i="4"/>
  <c r="Z17" i="3"/>
  <c r="Z24" i="4"/>
  <c r="B18" i="1"/>
  <c r="B20" i="1"/>
  <c r="B21" i="1"/>
  <c r="C29" i="1"/>
  <c r="D29" i="1"/>
  <c r="E29" i="1"/>
  <c r="F29" i="1"/>
  <c r="G29" i="1"/>
  <c r="H29" i="1"/>
  <c r="I29" i="1"/>
  <c r="J29" i="1"/>
  <c r="K29" i="1"/>
  <c r="L29" i="1"/>
  <c r="M29" i="1"/>
  <c r="N29" i="1"/>
  <c r="P29" i="1"/>
  <c r="Q29" i="1"/>
  <c r="R29" i="1"/>
  <c r="S29" i="1"/>
  <c r="T29" i="1"/>
  <c r="U29" i="1"/>
  <c r="V29" i="1"/>
  <c r="W29" i="1"/>
  <c r="X29" i="1"/>
  <c r="Y29" i="1"/>
  <c r="Z29" i="1"/>
  <c r="AA29" i="1"/>
  <c r="B34" i="1"/>
  <c r="C34" i="1"/>
  <c r="D34" i="1"/>
  <c r="E34" i="1"/>
  <c r="F34" i="1"/>
  <c r="G34" i="1"/>
  <c r="G45" i="1"/>
  <c r="H34" i="1"/>
  <c r="I34" i="1"/>
  <c r="J34" i="1"/>
  <c r="K34" i="1"/>
  <c r="L34" i="1"/>
  <c r="M34" i="1"/>
  <c r="N34" i="1"/>
  <c r="P34" i="1"/>
  <c r="Q34" i="1"/>
  <c r="R34" i="1"/>
  <c r="S34" i="1"/>
  <c r="T34" i="1"/>
  <c r="U34" i="1"/>
  <c r="V34" i="1"/>
  <c r="W34" i="1"/>
  <c r="X34" i="1"/>
  <c r="Y34" i="1"/>
  <c r="Z34" i="1"/>
  <c r="AA34" i="1"/>
  <c r="AA45" i="1"/>
  <c r="B35" i="1"/>
  <c r="C35" i="1"/>
  <c r="D35" i="1"/>
  <c r="E35" i="1"/>
  <c r="F35" i="1"/>
  <c r="F45" i="1"/>
  <c r="G35" i="1"/>
  <c r="H35" i="1"/>
  <c r="I35" i="1"/>
  <c r="J35" i="1"/>
  <c r="J45" i="1"/>
  <c r="I9" i="8"/>
  <c r="I13" i="8" s="1"/>
  <c r="K35" i="1"/>
  <c r="L35" i="1"/>
  <c r="M35" i="1"/>
  <c r="N35" i="1"/>
  <c r="N45" i="1"/>
  <c r="P35" i="1"/>
  <c r="Q35" i="1"/>
  <c r="Q45" i="1"/>
  <c r="R35" i="1"/>
  <c r="R45" i="1"/>
  <c r="S35" i="1"/>
  <c r="T35" i="1"/>
  <c r="U35" i="1"/>
  <c r="V35" i="1"/>
  <c r="V45" i="1"/>
  <c r="W35" i="1"/>
  <c r="V9" i="8"/>
  <c r="V13" i="8" s="1"/>
  <c r="X35" i="1"/>
  <c r="Y35" i="1"/>
  <c r="Z35" i="1"/>
  <c r="AA35" i="1"/>
  <c r="B36" i="1"/>
  <c r="C36" i="1"/>
  <c r="D36" i="1"/>
  <c r="E36" i="1"/>
  <c r="E45" i="1"/>
  <c r="F36" i="1"/>
  <c r="G36" i="1"/>
  <c r="H36" i="1"/>
  <c r="I36" i="1"/>
  <c r="I45" i="1"/>
  <c r="J36" i="1"/>
  <c r="K36" i="1"/>
  <c r="L36" i="1"/>
  <c r="M36" i="1"/>
  <c r="M45" i="1"/>
  <c r="N36" i="1"/>
  <c r="P36" i="1"/>
  <c r="Q36" i="1"/>
  <c r="R36" i="1"/>
  <c r="S36" i="1"/>
  <c r="T36" i="1"/>
  <c r="U36" i="1"/>
  <c r="V36" i="1"/>
  <c r="W36" i="1"/>
  <c r="X36" i="1"/>
  <c r="Y36" i="1"/>
  <c r="Z36" i="1"/>
  <c r="Z45" i="1"/>
  <c r="AA36" i="1"/>
  <c r="B37" i="1"/>
  <c r="C37" i="1"/>
  <c r="D37" i="1"/>
  <c r="E37" i="1"/>
  <c r="F37" i="1"/>
  <c r="G37" i="1"/>
  <c r="H37" i="1"/>
  <c r="I37" i="1"/>
  <c r="J37" i="1"/>
  <c r="K37" i="1"/>
  <c r="L37" i="1"/>
  <c r="M37" i="1"/>
  <c r="N37" i="1"/>
  <c r="P37" i="1"/>
  <c r="Q37" i="1"/>
  <c r="R37" i="1"/>
  <c r="S37" i="1"/>
  <c r="T37" i="1"/>
  <c r="T45" i="1"/>
  <c r="U37" i="1"/>
  <c r="U45" i="1"/>
  <c r="V37" i="1"/>
  <c r="W37" i="1"/>
  <c r="X37" i="1"/>
  <c r="Y37" i="1"/>
  <c r="Z37" i="1"/>
  <c r="AA37" i="1"/>
  <c r="B38" i="1"/>
  <c r="C38" i="1"/>
  <c r="O38" i="1"/>
  <c r="D38" i="1"/>
  <c r="E38" i="1"/>
  <c r="F38" i="1"/>
  <c r="G38" i="1"/>
  <c r="H38" i="1"/>
  <c r="I38" i="1"/>
  <c r="J38" i="1"/>
  <c r="K38" i="1"/>
  <c r="L38" i="1"/>
  <c r="M38" i="1"/>
  <c r="N38" i="1"/>
  <c r="P38" i="1"/>
  <c r="Q38" i="1"/>
  <c r="R38" i="1"/>
  <c r="S38" i="1"/>
  <c r="T38" i="1"/>
  <c r="U38" i="1"/>
  <c r="V38" i="1"/>
  <c r="W38" i="1"/>
  <c r="X38" i="1"/>
  <c r="Y38" i="1"/>
  <c r="Z38" i="1"/>
  <c r="AA38" i="1"/>
  <c r="B39" i="1"/>
  <c r="C39" i="1"/>
  <c r="D39" i="1"/>
  <c r="E39" i="1"/>
  <c r="F39" i="1"/>
  <c r="G39" i="1"/>
  <c r="H39" i="1"/>
  <c r="I39" i="1"/>
  <c r="J39" i="1"/>
  <c r="K39" i="1"/>
  <c r="L39" i="1"/>
  <c r="O39" i="1"/>
  <c r="M39" i="1"/>
  <c r="N39" i="1"/>
  <c r="P39" i="1"/>
  <c r="Q39" i="1"/>
  <c r="R39" i="1"/>
  <c r="S39" i="1"/>
  <c r="T39" i="1"/>
  <c r="U39" i="1"/>
  <c r="V39" i="1"/>
  <c r="W39" i="1"/>
  <c r="X39" i="1"/>
  <c r="Y39" i="1"/>
  <c r="Z39" i="1"/>
  <c r="AA39" i="1"/>
  <c r="B40" i="1"/>
  <c r="C40" i="1"/>
  <c r="D40" i="1"/>
  <c r="E40" i="1"/>
  <c r="F40" i="1"/>
  <c r="G40" i="1"/>
  <c r="H40" i="1"/>
  <c r="I40" i="1"/>
  <c r="J40" i="1"/>
  <c r="K40" i="1"/>
  <c r="L40" i="1"/>
  <c r="M40" i="1"/>
  <c r="N40" i="1"/>
  <c r="P40" i="1"/>
  <c r="Q40" i="1"/>
  <c r="R40" i="1"/>
  <c r="S40" i="1"/>
  <c r="T40" i="1"/>
  <c r="U40" i="1"/>
  <c r="V40" i="1"/>
  <c r="W40" i="1"/>
  <c r="X40" i="1"/>
  <c r="Y40" i="1"/>
  <c r="Z40" i="1"/>
  <c r="AA40" i="1"/>
  <c r="B41" i="1"/>
  <c r="C41" i="1"/>
  <c r="D41" i="1"/>
  <c r="E41" i="1"/>
  <c r="F41" i="1"/>
  <c r="G41" i="1"/>
  <c r="H41" i="1"/>
  <c r="I41" i="1"/>
  <c r="J41" i="1"/>
  <c r="K41" i="1"/>
  <c r="L41" i="1"/>
  <c r="O41" i="1"/>
  <c r="M41" i="1"/>
  <c r="N41" i="1"/>
  <c r="P41" i="1"/>
  <c r="Q41" i="1"/>
  <c r="R41" i="1"/>
  <c r="S41" i="1"/>
  <c r="T41" i="1"/>
  <c r="U41" i="1"/>
  <c r="V41" i="1"/>
  <c r="W41" i="1"/>
  <c r="X41" i="1"/>
  <c r="Y41" i="1"/>
  <c r="Z41" i="1"/>
  <c r="AA41" i="1"/>
  <c r="B42" i="1"/>
  <c r="C42" i="1"/>
  <c r="D42" i="1"/>
  <c r="E42" i="1"/>
  <c r="F42" i="1"/>
  <c r="G42" i="1"/>
  <c r="H42" i="1"/>
  <c r="I42" i="1"/>
  <c r="J42" i="1"/>
  <c r="K42" i="1"/>
  <c r="L42" i="1"/>
  <c r="M42" i="1"/>
  <c r="N42" i="1"/>
  <c r="O42" i="1"/>
  <c r="P42" i="1"/>
  <c r="Q42" i="1"/>
  <c r="R42" i="1"/>
  <c r="S42" i="1"/>
  <c r="AB42" i="1"/>
  <c r="T42" i="1"/>
  <c r="U42" i="1"/>
  <c r="V42" i="1"/>
  <c r="W42" i="1"/>
  <c r="X42" i="1"/>
  <c r="Y42" i="1"/>
  <c r="Z42" i="1"/>
  <c r="AA42" i="1"/>
  <c r="B43" i="1"/>
  <c r="C43" i="1"/>
  <c r="D43" i="1"/>
  <c r="E43" i="1"/>
  <c r="F43" i="1"/>
  <c r="G43" i="1"/>
  <c r="H43" i="1"/>
  <c r="I43" i="1"/>
  <c r="J43" i="1"/>
  <c r="K43" i="1"/>
  <c r="L43" i="1"/>
  <c r="M43" i="1"/>
  <c r="N43" i="1"/>
  <c r="P43" i="1"/>
  <c r="Q43" i="1"/>
  <c r="R43" i="1"/>
  <c r="S43" i="1"/>
  <c r="T43" i="1"/>
  <c r="U43" i="1"/>
  <c r="V43" i="1"/>
  <c r="W43" i="1"/>
  <c r="X43" i="1"/>
  <c r="Y43" i="1"/>
  <c r="Z43" i="1"/>
  <c r="AA43" i="1"/>
  <c r="B44" i="1"/>
  <c r="C44" i="1"/>
  <c r="D44" i="1"/>
  <c r="E44" i="1"/>
  <c r="F44" i="1"/>
  <c r="G44" i="1"/>
  <c r="H44" i="1"/>
  <c r="I44" i="1"/>
  <c r="J44" i="1"/>
  <c r="K44" i="1"/>
  <c r="L44" i="1"/>
  <c r="M44" i="1"/>
  <c r="N44" i="1"/>
  <c r="P44" i="1"/>
  <c r="Q44" i="1"/>
  <c r="R44" i="1"/>
  <c r="S44" i="1"/>
  <c r="T44" i="1"/>
  <c r="U44" i="1"/>
  <c r="V44" i="1"/>
  <c r="W44" i="1"/>
  <c r="X44" i="1"/>
  <c r="Y44" i="1"/>
  <c r="Z44" i="1"/>
  <c r="AA44" i="1"/>
  <c r="N8" i="6"/>
  <c r="AA29" i="7"/>
  <c r="AA47" i="7"/>
  <c r="Z11" i="8"/>
  <c r="O36" i="1"/>
  <c r="O41" i="7"/>
  <c r="K45" i="1"/>
  <c r="W24" i="4"/>
  <c r="O43" i="1"/>
  <c r="V11" i="6"/>
  <c r="M9" i="8"/>
  <c r="B24" i="4"/>
  <c r="J11" i="6"/>
  <c r="AB37" i="1"/>
  <c r="O37" i="1"/>
  <c r="Y11" i="6"/>
  <c r="U11" i="6"/>
  <c r="L9" i="8"/>
  <c r="L13" i="8" s="1"/>
  <c r="H11" i="6"/>
  <c r="D11" i="6"/>
  <c r="D9" i="8"/>
  <c r="Z11" i="6"/>
  <c r="Z9" i="8"/>
  <c r="Z13" i="8" s="1"/>
  <c r="R9" i="8"/>
  <c r="R11" i="6"/>
  <c r="E11" i="6"/>
  <c r="E9" i="8"/>
  <c r="E13" i="8" s="1"/>
  <c r="W11" i="6"/>
  <c r="S9" i="8"/>
  <c r="S13" i="8" s="1"/>
  <c r="S11" i="6"/>
  <c r="F11" i="6"/>
  <c r="C45" i="1"/>
  <c r="O34" i="1"/>
  <c r="O29" i="1"/>
  <c r="O40" i="1"/>
  <c r="AB39" i="1"/>
  <c r="I11" i="6"/>
  <c r="AB41" i="1"/>
  <c r="AB40" i="1"/>
  <c r="AA17" i="6"/>
  <c r="H46" i="5"/>
  <c r="M33" i="5"/>
  <c r="L29" i="7"/>
  <c r="L47" i="7"/>
  <c r="O18" i="7"/>
  <c r="R29" i="7"/>
  <c r="R47" i="7"/>
  <c r="Q11" i="8"/>
  <c r="M11" i="6"/>
  <c r="L11" i="6"/>
  <c r="AB44" i="1"/>
  <c r="O44" i="1"/>
  <c r="AB43" i="1"/>
  <c r="O24" i="4"/>
  <c r="AA5" i="4"/>
  <c r="C29" i="7"/>
  <c r="AB18" i="7"/>
  <c r="AB28" i="7"/>
  <c r="Z29" i="7"/>
  <c r="Z47" i="7"/>
  <c r="Y11" i="8"/>
  <c r="AB38" i="1"/>
  <c r="O35" i="1"/>
  <c r="L45" i="1"/>
  <c r="H45" i="1"/>
  <c r="D45" i="1"/>
  <c r="AA8" i="6"/>
  <c r="AA7" i="6"/>
  <c r="AA12" i="5"/>
  <c r="N7" i="6"/>
  <c r="K11" i="6"/>
  <c r="K9" i="8"/>
  <c r="L19" i="5"/>
  <c r="P19" i="5"/>
  <c r="T19" i="5"/>
  <c r="R19" i="5"/>
  <c r="K19" i="5"/>
  <c r="X19" i="5"/>
  <c r="W19" i="5"/>
  <c r="H19" i="5"/>
  <c r="S19" i="5"/>
  <c r="M19" i="5"/>
  <c r="G19" i="5"/>
  <c r="V19" i="5"/>
  <c r="U19" i="5"/>
  <c r="Y19" i="5"/>
  <c r="Q19" i="5"/>
  <c r="O19" i="5"/>
  <c r="I19" i="5"/>
  <c r="E19" i="5"/>
  <c r="D46" i="5"/>
  <c r="Z19" i="5"/>
  <c r="J19" i="5"/>
  <c r="F19" i="5"/>
  <c r="D19" i="5"/>
  <c r="D56" i="5"/>
  <c r="D58" i="5"/>
  <c r="D69" i="5"/>
  <c r="D49" i="5"/>
  <c r="N5" i="4"/>
  <c r="F24" i="4"/>
  <c r="P9" i="8"/>
  <c r="P11" i="6"/>
  <c r="D60" i="5"/>
  <c r="D67" i="5"/>
  <c r="D51" i="5"/>
  <c r="D70" i="5"/>
  <c r="D52" i="5"/>
  <c r="D48" i="5"/>
  <c r="D62" i="5"/>
  <c r="O45" i="1"/>
  <c r="Q11" i="6"/>
  <c r="D68" i="5"/>
  <c r="D53" i="5"/>
  <c r="D66" i="5"/>
  <c r="C9" i="8"/>
  <c r="C11" i="6"/>
  <c r="T9" i="8"/>
  <c r="T13" i="8" s="1"/>
  <c r="T11" i="6"/>
  <c r="D61" i="5"/>
  <c r="D64" i="5"/>
  <c r="D50" i="5"/>
  <c r="D54" i="5"/>
  <c r="D47" i="5"/>
  <c r="G11" i="6"/>
  <c r="G9" i="8"/>
  <c r="X11" i="6"/>
  <c r="X9" i="8"/>
  <c r="D59" i="5"/>
  <c r="D65" i="5"/>
  <c r="D57" i="5"/>
  <c r="D63" i="5"/>
  <c r="D55" i="5"/>
  <c r="E46" i="5"/>
  <c r="N6" i="6"/>
  <c r="B11" i="6"/>
  <c r="F46" i="5"/>
  <c r="H47" i="5"/>
  <c r="AA16" i="6"/>
  <c r="AA19" i="5"/>
  <c r="AA6" i="6"/>
  <c r="O11" i="6"/>
  <c r="B9" i="8"/>
  <c r="B13" i="8" s="1"/>
  <c r="AA6" i="8"/>
  <c r="N19" i="5"/>
  <c r="N16" i="6"/>
  <c r="E47" i="5"/>
  <c r="F47" i="5"/>
  <c r="H48" i="5"/>
  <c r="E48" i="5"/>
  <c r="F48" i="5"/>
  <c r="H49" i="5"/>
  <c r="E49" i="5"/>
  <c r="F49" i="5"/>
  <c r="H50" i="5"/>
  <c r="E50" i="5"/>
  <c r="F50" i="5"/>
  <c r="H51" i="5"/>
  <c r="E51" i="5"/>
  <c r="F51" i="5"/>
  <c r="H52" i="5"/>
  <c r="E52" i="5"/>
  <c r="F52" i="5"/>
  <c r="H53" i="5"/>
  <c r="E53" i="5"/>
  <c r="F53" i="5"/>
  <c r="H54" i="5"/>
  <c r="E54" i="5"/>
  <c r="F54" i="5"/>
  <c r="H55" i="5"/>
  <c r="E55" i="5"/>
  <c r="F55" i="5"/>
  <c r="H56" i="5"/>
  <c r="E56" i="5"/>
  <c r="F56" i="5"/>
  <c r="H57" i="5"/>
  <c r="E57" i="5"/>
  <c r="F57" i="5"/>
  <c r="H58" i="5"/>
  <c r="E58" i="5"/>
  <c r="F58" i="5"/>
  <c r="H59" i="5"/>
  <c r="E59" i="5"/>
  <c r="F59" i="5"/>
  <c r="H60" i="5"/>
  <c r="E60" i="5"/>
  <c r="F60" i="5"/>
  <c r="H61" i="5"/>
  <c r="E61" i="5"/>
  <c r="F61" i="5"/>
  <c r="H62" i="5"/>
  <c r="E62" i="5"/>
  <c r="F62" i="5"/>
  <c r="H63" i="5"/>
  <c r="E63" i="5"/>
  <c r="F63" i="5"/>
  <c r="H64" i="5"/>
  <c r="E64" i="5"/>
  <c r="F64" i="5"/>
  <c r="H65" i="5"/>
  <c r="E65" i="5"/>
  <c r="F65" i="5"/>
  <c r="H66" i="5"/>
  <c r="E66" i="5"/>
  <c r="F66" i="5"/>
  <c r="H67" i="5"/>
  <c r="E67" i="5"/>
  <c r="F67" i="5"/>
  <c r="H68" i="5"/>
  <c r="E68" i="5"/>
  <c r="F68" i="5"/>
  <c r="H69" i="5"/>
  <c r="E69" i="5"/>
  <c r="F69" i="5"/>
  <c r="H70" i="5"/>
  <c r="E70" i="5"/>
  <c r="F70" i="5"/>
  <c r="AB25" i="7"/>
  <c r="AB21" i="7"/>
  <c r="O26" i="7"/>
  <c r="O24" i="7"/>
  <c r="G29" i="7"/>
  <c r="G47" i="7"/>
  <c r="O27" i="7"/>
  <c r="O23" i="7"/>
  <c r="O25" i="7"/>
  <c r="O21" i="7"/>
  <c r="N50" i="7"/>
  <c r="M11" i="8"/>
  <c r="M13" i="8"/>
  <c r="M50" i="7"/>
  <c r="L11" i="8"/>
  <c r="L50" i="7"/>
  <c r="K11" i="8"/>
  <c r="K13" i="8"/>
  <c r="K50" i="7"/>
  <c r="J11" i="8"/>
  <c r="J50" i="7"/>
  <c r="I11" i="8"/>
  <c r="I50" i="7"/>
  <c r="H11" i="8"/>
  <c r="H50" i="7"/>
  <c r="G11" i="8"/>
  <c r="G50" i="7"/>
  <c r="F11" i="8"/>
  <c r="F50" i="7"/>
  <c r="E11" i="8"/>
  <c r="E50" i="7"/>
  <c r="D11" i="8"/>
  <c r="D50" i="7"/>
  <c r="C11" i="8"/>
  <c r="C13" i="8"/>
  <c r="Z15" i="6"/>
  <c r="Z16" i="8"/>
  <c r="Y15" i="6"/>
  <c r="Y16" i="8"/>
  <c r="X15" i="6"/>
  <c r="X16" i="8"/>
  <c r="W15" i="6"/>
  <c r="W16" i="8"/>
  <c r="V15" i="6"/>
  <c r="V16" i="8"/>
  <c r="U15" i="6"/>
  <c r="U16" i="8"/>
  <c r="T15" i="6"/>
  <c r="T16" i="8"/>
  <c r="S15" i="6"/>
  <c r="S16" i="8"/>
  <c r="AA24" i="4"/>
  <c r="R15" i="6"/>
  <c r="R16" i="8"/>
  <c r="Q15" i="6"/>
  <c r="Q16" i="8"/>
  <c r="P15" i="6"/>
  <c r="P16" i="8"/>
  <c r="O15" i="6"/>
  <c r="O16" i="8"/>
  <c r="M15" i="6"/>
  <c r="M16" i="8"/>
  <c r="L15" i="6"/>
  <c r="L16" i="8"/>
  <c r="K16" i="8"/>
  <c r="K15" i="6"/>
  <c r="J15" i="6"/>
  <c r="J16" i="8"/>
  <c r="I15" i="6"/>
  <c r="I16" i="8"/>
  <c r="H15" i="6"/>
  <c r="H16" i="8"/>
  <c r="G15" i="6"/>
  <c r="G16" i="8"/>
  <c r="F16" i="8"/>
  <c r="F15" i="6"/>
  <c r="E15" i="6"/>
  <c r="E16" i="8"/>
  <c r="D15" i="6"/>
  <c r="D16" i="8"/>
  <c r="N24" i="4"/>
  <c r="C15" i="6"/>
  <c r="C16" i="8"/>
  <c r="B16" i="8"/>
  <c r="B15" i="6"/>
  <c r="AA11" i="6"/>
  <c r="N11" i="6"/>
  <c r="S47" i="7"/>
  <c r="R11" i="8"/>
  <c r="Q47" i="7"/>
  <c r="P11" i="8"/>
  <c r="P47" i="7"/>
  <c r="O11" i="8"/>
  <c r="X47" i="7"/>
  <c r="W11" i="8"/>
  <c r="Y47" i="7"/>
  <c r="X11" i="8"/>
  <c r="W47" i="7"/>
  <c r="V11" i="8"/>
  <c r="N17" i="3"/>
  <c r="C47" i="7"/>
  <c r="S45" i="1"/>
  <c r="AB34" i="1"/>
  <c r="AB35" i="1"/>
  <c r="Y45" i="1"/>
  <c r="X45" i="1"/>
  <c r="X50" i="7"/>
  <c r="R50" i="7"/>
  <c r="W45" i="1"/>
  <c r="AA50" i="7"/>
  <c r="AB36" i="1"/>
  <c r="U50" i="7"/>
  <c r="Q50" i="7"/>
  <c r="T50" i="7"/>
  <c r="AB29" i="1"/>
  <c r="V50" i="7"/>
  <c r="Z50" i="7"/>
  <c r="P45" i="1"/>
  <c r="AB29" i="7"/>
  <c r="AB47" i="7"/>
  <c r="O29" i="7"/>
  <c r="O47" i="7"/>
  <c r="O50" i="7"/>
  <c r="O52" i="7"/>
  <c r="AA52" i="7"/>
  <c r="Z20" i="6"/>
  <c r="Z22" i="6" s="1"/>
  <c r="Z52" i="7"/>
  <c r="Y20" i="6"/>
  <c r="Y22" i="6" s="1"/>
  <c r="X52" i="7"/>
  <c r="W20" i="6"/>
  <c r="W22" i="6"/>
  <c r="V52" i="7"/>
  <c r="U20" i="6"/>
  <c r="U22" i="6" s="1"/>
  <c r="U52" i="7"/>
  <c r="T20" i="6"/>
  <c r="T22" i="6"/>
  <c r="T52" i="7"/>
  <c r="S20" i="6"/>
  <c r="S22" i="6" s="1"/>
  <c r="R52" i="7"/>
  <c r="Q20" i="6"/>
  <c r="Q22" i="6"/>
  <c r="Q52" i="7"/>
  <c r="P20" i="6"/>
  <c r="P22" i="6" s="1"/>
  <c r="P50" i="7"/>
  <c r="N52" i="7"/>
  <c r="M20" i="6"/>
  <c r="M22" i="6" s="1"/>
  <c r="M52" i="7"/>
  <c r="L20" i="6"/>
  <c r="L22" i="6"/>
  <c r="L52" i="7"/>
  <c r="K20" i="6"/>
  <c r="K22" i="6"/>
  <c r="K52" i="7"/>
  <c r="J20" i="6"/>
  <c r="J22" i="6" s="1"/>
  <c r="J52" i="7"/>
  <c r="I20" i="6"/>
  <c r="I22" i="6" s="1"/>
  <c r="I52" i="7"/>
  <c r="H20" i="6"/>
  <c r="H22" i="6"/>
  <c r="H52" i="7"/>
  <c r="G20" i="6"/>
  <c r="G22" i="6"/>
  <c r="G52" i="7"/>
  <c r="F20" i="6"/>
  <c r="F22" i="6" s="1"/>
  <c r="F52" i="7"/>
  <c r="E20" i="6"/>
  <c r="E22" i="6" s="1"/>
  <c r="E52" i="7"/>
  <c r="D20" i="6"/>
  <c r="D22" i="6" s="1"/>
  <c r="D52" i="7"/>
  <c r="C20" i="6"/>
  <c r="C22" i="6"/>
  <c r="C50" i="7"/>
  <c r="B11" i="8"/>
  <c r="AA16" i="8"/>
  <c r="AA15" i="6"/>
  <c r="N15" i="6"/>
  <c r="N16" i="8"/>
  <c r="W50" i="7"/>
  <c r="P13" i="8"/>
  <c r="S50" i="7"/>
  <c r="Y50" i="7"/>
  <c r="AB45" i="1"/>
  <c r="AB50" i="7"/>
  <c r="AB52" i="7"/>
  <c r="Y52" i="7"/>
  <c r="X20" i="6"/>
  <c r="X22" i="6" s="1"/>
  <c r="W52" i="7"/>
  <c r="V20" i="6"/>
  <c r="V22" i="6"/>
  <c r="S52" i="7"/>
  <c r="R20" i="6"/>
  <c r="R22" i="6" s="1"/>
  <c r="P52" i="7"/>
  <c r="C52" i="7"/>
  <c r="AA14" i="6"/>
  <c r="O20" i="6"/>
  <c r="N14" i="6"/>
  <c r="B20" i="6"/>
  <c r="B22" i="6" s="1"/>
  <c r="N20" i="6"/>
  <c r="AA20" i="6" l="1"/>
  <c r="O22" i="6"/>
  <c r="AA22" i="6" s="1"/>
  <c r="N22" i="6"/>
  <c r="B24" i="6"/>
  <c r="C24" i="6" s="1"/>
  <c r="D24" i="6" s="1"/>
  <c r="E24" i="6" s="1"/>
  <c r="F24" i="6" s="1"/>
  <c r="G24" i="6" s="1"/>
  <c r="H24" i="6" s="1"/>
  <c r="I24" i="6" s="1"/>
  <c r="J24" i="6" s="1"/>
  <c r="K24" i="6" s="1"/>
  <c r="L24" i="6" s="1"/>
  <c r="M24" i="6" s="1"/>
  <c r="O24" i="6" s="1"/>
  <c r="P24" i="6" s="1"/>
  <c r="Q24" i="6" s="1"/>
  <c r="R24" i="6" s="1"/>
  <c r="S24" i="6" s="1"/>
  <c r="T24" i="6" s="1"/>
  <c r="U24" i="6" s="1"/>
  <c r="V24" i="6" s="1"/>
  <c r="W24" i="6" s="1"/>
  <c r="X24" i="6" s="1"/>
  <c r="Y24" i="6" s="1"/>
  <c r="Z24" i="6" s="1"/>
  <c r="D13" i="8"/>
  <c r="N9" i="8"/>
  <c r="N11" i="8"/>
  <c r="G13" i="8"/>
  <c r="H13" i="8"/>
  <c r="U13" i="8"/>
  <c r="Y13" i="8"/>
  <c r="N17" i="8"/>
  <c r="AA17" i="8"/>
  <c r="Q13" i="8"/>
  <c r="AA9" i="8"/>
  <c r="AA20" i="8"/>
  <c r="AA11" i="8"/>
  <c r="R13" i="8"/>
  <c r="J13" i="8"/>
  <c r="X13" i="8"/>
  <c r="N13" i="8" l="1"/>
  <c r="N20" i="8"/>
  <c r="AA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Tracey Parker</author>
  </authors>
  <commentList>
    <comment ref="B3" authorId="0" shapeId="0" xr:uid="{00000000-0006-0000-0000-000001000000}">
      <text>
        <r>
          <rPr>
            <b/>
            <sz val="8"/>
            <color indexed="81"/>
            <rFont val="Tahoma"/>
            <family val="2"/>
          </rPr>
          <t>Enter the types of products/jobs you expect to sell. Then, for each type of product enter the average price.
Only make changes in the green areas or it will mess up the calculations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Tracey Parker</author>
  </authors>
  <commentList>
    <comment ref="B4" authorId="0" shapeId="0" xr:uid="{00000000-0006-0000-0100-000001000000}">
      <text>
        <r>
          <rPr>
            <b/>
            <sz val="8"/>
            <color indexed="81"/>
            <rFont val="Tahoma"/>
            <family val="2"/>
          </rPr>
          <t>Enter in your cost to make each product listed on the Sales page.</t>
        </r>
      </text>
    </comment>
    <comment ref="B32" authorId="0" shapeId="0" xr:uid="{00000000-0006-0000-0100-000002000000}">
      <text>
        <r>
          <rPr>
            <b/>
            <sz val="8"/>
            <color indexed="81"/>
            <rFont val="Tahoma"/>
            <family val="2"/>
          </rPr>
          <t>Total amount paid before taxes, etc are deducted.</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Tracey Parker</author>
  </authors>
  <commentList>
    <comment ref="A4" authorId="0" shapeId="0" xr:uid="{00000000-0006-0000-0200-000001000000}">
      <text>
        <r>
          <rPr>
            <b/>
            <sz val="8"/>
            <color indexed="81"/>
            <rFont val="Tahoma"/>
            <family val="2"/>
          </rPr>
          <t>Total amount paid before taxes, etc are deducted.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Tracey Parker</author>
    <author>gfairley</author>
  </authors>
  <commentList>
    <comment ref="A4" authorId="0" shapeId="0" xr:uid="{00000000-0006-0000-0300-000001000000}">
      <text>
        <r>
          <rPr>
            <b/>
            <sz val="8"/>
            <color indexed="81"/>
            <rFont val="Tahoma"/>
            <family val="2"/>
          </rPr>
          <t>Enter the expected types of expenses and an amount per period. Don't include any costs that you've counted in the other sheets (ex. direct cost of sales and personnel costs). 
Only make changes in the green areas or you'll mess up the calculations :)</t>
        </r>
      </text>
    </comment>
    <comment ref="A17" authorId="1" shapeId="0" xr:uid="{00000000-0006-0000-0300-000002000000}">
      <text>
        <r>
          <rPr>
            <b/>
            <sz val="9"/>
            <color indexed="81"/>
            <rFont val="Tahoma"/>
            <family val="2"/>
          </rPr>
          <t>CBED:</t>
        </r>
        <r>
          <rPr>
            <sz val="9"/>
            <color indexed="81"/>
            <rFont val="Tahoma"/>
            <family val="2"/>
          </rPr>
          <t xml:space="preserve">
Not included in Cost of Goods Sold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Tracey Parker</author>
  </authors>
  <commentList>
    <comment ref="A4" authorId="0" shapeId="0" xr:uid="{00000000-0006-0000-0400-000001000000}">
      <text>
        <r>
          <rPr>
            <sz val="9"/>
            <color indexed="81"/>
            <rFont val="Tahoma"/>
            <family val="2"/>
          </rPr>
          <t xml:space="preserve">Add big purchases here - vehicles, buildings, equipment, etc. Don't include anything here that is already in your Operating Expenses.
Only edit the green cells!
</t>
        </r>
      </text>
    </comment>
    <comment ref="A16" authorId="0" shapeId="0" xr:uid="{00000000-0006-0000-0400-000002000000}">
      <text>
        <r>
          <rPr>
            <sz val="9"/>
            <color indexed="81"/>
            <rFont val="Tahoma"/>
            <family val="2"/>
          </rPr>
          <t xml:space="preserve">Cash invested from outside the business
</t>
        </r>
      </text>
    </comment>
    <comment ref="A18" authorId="0" shapeId="0" xr:uid="{00000000-0006-0000-0400-000003000000}">
      <text>
        <r>
          <rPr>
            <b/>
            <sz val="9"/>
            <color indexed="81"/>
            <rFont val="Tahoma"/>
            <family val="2"/>
          </rPr>
          <t>Money received as a loan or credit recorded when its received</t>
        </r>
      </text>
    </comment>
  </commentList>
</comments>
</file>

<file path=xl/sharedStrings.xml><?xml version="1.0" encoding="utf-8"?>
<sst xmlns="http://schemas.openxmlformats.org/spreadsheetml/2006/main" count="328" uniqueCount="128">
  <si>
    <t>Sales</t>
  </si>
  <si>
    <t>Direct Cost of Sales</t>
  </si>
  <si>
    <t>Sales &amp; Marketing</t>
  </si>
  <si>
    <t>Insurance</t>
  </si>
  <si>
    <t>Total Operating Expenses</t>
  </si>
  <si>
    <t>Sales Forecast</t>
  </si>
  <si>
    <t>Month 1</t>
  </si>
  <si>
    <t>Month 2</t>
  </si>
  <si>
    <t>Month 3</t>
  </si>
  <si>
    <t>Month 4</t>
  </si>
  <si>
    <t>Month 5</t>
  </si>
  <si>
    <t>Month 6</t>
  </si>
  <si>
    <t>Month 7</t>
  </si>
  <si>
    <t>Month 8</t>
  </si>
  <si>
    <t>Month 9</t>
  </si>
  <si>
    <t>Month 10</t>
  </si>
  <si>
    <t>Month 11</t>
  </si>
  <si>
    <t>Month 12</t>
  </si>
  <si>
    <t>Operating Expenses</t>
  </si>
  <si>
    <t>Amount spent per period</t>
  </si>
  <si>
    <t>Gross Profit</t>
  </si>
  <si>
    <t>Month 13</t>
  </si>
  <si>
    <t>Month 14</t>
  </si>
  <si>
    <t>Month 15</t>
  </si>
  <si>
    <t>Month 16</t>
  </si>
  <si>
    <t>Month 17</t>
  </si>
  <si>
    <t>Month 18</t>
  </si>
  <si>
    <t>Month 19</t>
  </si>
  <si>
    <t>Month 20</t>
  </si>
  <si>
    <t>Month 21</t>
  </si>
  <si>
    <t>Month 22</t>
  </si>
  <si>
    <t>Month 23</t>
  </si>
  <si>
    <t>Month 24</t>
  </si>
  <si>
    <t>Cashflow</t>
  </si>
  <si>
    <t>Cash Received</t>
  </si>
  <si>
    <t>New Borrowing</t>
  </si>
  <si>
    <t>Purchase of Assets</t>
  </si>
  <si>
    <t>Total Cash Spent</t>
  </si>
  <si>
    <t>Cash Spent</t>
  </si>
  <si>
    <t>Net Cash Flow</t>
  </si>
  <si>
    <t>Cash Balance</t>
  </si>
  <si>
    <t>Total Purchased Assets</t>
  </si>
  <si>
    <t>Products (Categories)</t>
  </si>
  <si>
    <t>Average price</t>
  </si>
  <si>
    <t>Number of sales each period</t>
  </si>
  <si>
    <t>Total Unit Sales</t>
  </si>
  <si>
    <t>Total $ Sales</t>
  </si>
  <si>
    <t>Total Cost of Goods Sold</t>
  </si>
  <si>
    <t>Total Payroll Cost</t>
  </si>
  <si>
    <t>Financing</t>
  </si>
  <si>
    <t>Personal Cash Invested</t>
  </si>
  <si>
    <t>Employee</t>
  </si>
  <si>
    <t>Gross Pay per Month</t>
  </si>
  <si>
    <t>Cash Invested</t>
  </si>
  <si>
    <t>Debt Payments</t>
  </si>
  <si>
    <t>.</t>
  </si>
  <si>
    <t>Cost of Goods Sold</t>
  </si>
  <si>
    <t>Monthly Debt Payment</t>
  </si>
  <si>
    <t>Asset Purchases</t>
  </si>
  <si>
    <t>Loan Payment Calculator</t>
  </si>
  <si>
    <t>Loan Amount</t>
  </si>
  <si>
    <t>Interest Rate</t>
  </si>
  <si>
    <t>Montly Debt Payment</t>
  </si>
  <si>
    <t>*</t>
  </si>
  <si>
    <t>* assumes monthly payment &amp; compounding frequency</t>
  </si>
  <si>
    <t>Investments &amp; Borrowing</t>
  </si>
  <si>
    <t>Owner</t>
  </si>
  <si>
    <t>Admin</t>
  </si>
  <si>
    <t>Bookkeeper</t>
  </si>
  <si>
    <t>September</t>
  </si>
  <si>
    <t>Accounting &amp; Legal</t>
  </si>
  <si>
    <t xml:space="preserve">Utilities </t>
  </si>
  <si>
    <t>Licence, Fees &amp; Taxes</t>
  </si>
  <si>
    <t>Office &amp; Supplies</t>
  </si>
  <si>
    <t>Telephone</t>
  </si>
  <si>
    <t>Tools &amp; Equipment</t>
  </si>
  <si>
    <t>Mortgage Interest</t>
  </si>
  <si>
    <t>Vehicle Expenses</t>
  </si>
  <si>
    <t>Gross Margin</t>
  </si>
  <si>
    <t>Product/Services Costs</t>
  </si>
  <si>
    <t>Employee Costs</t>
  </si>
  <si>
    <t>Payroll Costs (EI, CPP, etc.)</t>
  </si>
  <si>
    <t>WSIB</t>
  </si>
  <si>
    <t>Professional/Contract Fees</t>
  </si>
  <si>
    <t>Employees/Wages</t>
  </si>
  <si>
    <t>Total Product Costs</t>
  </si>
  <si>
    <t>Rent</t>
  </si>
  <si>
    <t>Inventory</t>
  </si>
  <si>
    <t>ONLY EDIT GREEN CELLS</t>
  </si>
  <si>
    <t xml:space="preserve">Wages &amp; Benefits </t>
  </si>
  <si>
    <t>Yr 1 Total</t>
  </si>
  <si>
    <t>Yr 2 Total</t>
  </si>
  <si>
    <t>Other</t>
  </si>
  <si>
    <t>Total Cash Available</t>
  </si>
  <si>
    <t>Maintenance &amp; Repairs</t>
  </si>
  <si>
    <t>Loan Payment Schedule</t>
  </si>
  <si>
    <t>Life of Loan (Years)</t>
  </si>
  <si>
    <t>Number of Payments per Year</t>
  </si>
  <si>
    <t>Total Number of Payments</t>
  </si>
  <si>
    <t>Payment Amount</t>
  </si>
  <si>
    <t>Interest</t>
  </si>
  <si>
    <t>Principal</t>
  </si>
  <si>
    <t>Extra Payment</t>
  </si>
  <si>
    <t>Payment_x000D_
Date</t>
  </si>
  <si>
    <t>Payment #</t>
  </si>
  <si>
    <t>Loan Balance</t>
  </si>
  <si>
    <t>CBED Loan Received</t>
  </si>
  <si>
    <t>Personal Draws</t>
  </si>
  <si>
    <t>Total Income</t>
  </si>
  <si>
    <t>Total Expenses</t>
  </si>
  <si>
    <t>Depreciation</t>
  </si>
  <si>
    <t>Net Profit/Loss</t>
  </si>
  <si>
    <t>Loan Interest Payments</t>
  </si>
  <si>
    <t>Income Statement</t>
  </si>
  <si>
    <t>Cost to make</t>
  </si>
  <si>
    <t>NOTE: Only edit green cells. Formulas will populate the information in the white cells.</t>
  </si>
  <si>
    <t>Product/Service 1</t>
  </si>
  <si>
    <t>Product/Service 2</t>
  </si>
  <si>
    <t>Product/Service 3</t>
  </si>
  <si>
    <t>Product/Service 4</t>
  </si>
  <si>
    <t>Product/Service 5</t>
  </si>
  <si>
    <t>Employee 1</t>
  </si>
  <si>
    <t>Employee 2</t>
  </si>
  <si>
    <t>Manager</t>
  </si>
  <si>
    <t>Equipment</t>
  </si>
  <si>
    <r>
      <t xml:space="preserve">Bank Charges </t>
    </r>
    <r>
      <rPr>
        <sz val="8"/>
        <color indexed="8"/>
        <rFont val="Arial"/>
        <family val="2"/>
      </rPr>
      <t>(include credit card charges)</t>
    </r>
  </si>
  <si>
    <t>Operating and Financing Expenses</t>
  </si>
  <si>
    <t>Total Operating &amp; Financing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</si>
</sst>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_-&quot;$&quot;* #,##0.00_-;\-&quot;$&quot;* #,##0.00_-;_-&quot;$&quot;* &quot;-&quot;??_-;_-@_-"/>
    <numFmt numFmtId="165" formatCode="_-* #,##0.00_-;\-* #,##0.00_-;_-* &quot;-&quot;??_-;_-@_-"/>
    <numFmt numFmtId="166" formatCode="_-&quot;$&quot;* #,##0_-;\-&quot;$&quot;* #,##0_-;_-&quot;$&quot;* &quot;-&quot;??_-;_-@_-"/>
    <numFmt numFmtId="167" formatCode="_-* #,##0_-;\-* #,##0_-;_-* &quot;-&quot;??_-;_-@_-"/>
    <numFmt numFmtId="168" formatCode="&quot;$&quot;#,##0.00"/>
  </numFmts>
  <fonts count="14" x14ac:knownFonts="1">
    <font>
      <sz val="10"/>
      <color theme="1"/>
      <name val="Arial"/>
      <family val="2"/>
    </font>
    <font>
      <sz val="8"/>
      <color indexed="81"/>
      <name val="Tahoma"/>
      <family val="2"/>
    </font>
    <font>
      <b/>
      <sz val="8"/>
      <color indexed="81"/>
      <name val="Tahoma"/>
      <family val="2"/>
    </font>
    <font>
      <sz val="9"/>
      <color indexed="81"/>
      <name val="Tahoma"/>
      <family val="2"/>
    </font>
    <font>
      <b/>
      <sz val="9"/>
      <color indexed="81"/>
      <name val="Tahoma"/>
      <family val="2"/>
    </font>
    <font>
      <sz val="8"/>
      <color indexed="8"/>
      <name val="Arial"/>
      <family val="2"/>
    </font>
    <font>
      <sz val="10"/>
      <color theme="1"/>
      <name val="Arial"/>
      <family val="2"/>
    </font>
    <font>
      <sz val="10"/>
      <color theme="0"/>
      <name val="Arial"/>
      <family val="2"/>
    </font>
    <font>
      <b/>
      <sz val="10"/>
      <color theme="0"/>
      <name val="Arial"/>
      <family val="2"/>
    </font>
    <font>
      <b/>
      <sz val="10"/>
      <color theme="1"/>
      <name val="Arial"/>
      <family val="2"/>
    </font>
    <font>
      <b/>
      <sz val="12"/>
      <color theme="1"/>
      <name val="Arial"/>
      <family val="2"/>
    </font>
    <font>
      <b/>
      <sz val="12"/>
      <color theme="0"/>
      <name val="Arial"/>
      <family val="2"/>
    </font>
    <font>
      <u/>
      <sz val="10"/>
      <color theme="1"/>
      <name val="Arial"/>
      <family val="2"/>
    </font>
    <font>
      <b/>
      <u/>
      <sz val="10"/>
      <color theme="1"/>
      <name val="Arial"/>
      <family val="2"/>
    </font>
  </fonts>
  <fills count="10">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s>
  <borders count="29">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s>
  <cellStyleXfs count="4">
    <xf numFmtId="0" fontId="0" fillId="0" borderId="0"/>
    <xf numFmtId="165"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153">
    <xf numFmtId="0" fontId="0" fillId="0" borderId="0" xfId="0"/>
    <xf numFmtId="0" fontId="9" fillId="0" borderId="0" xfId="0" applyFont="1"/>
    <xf numFmtId="0" fontId="10" fillId="0" borderId="0" xfId="0" applyFont="1"/>
    <xf numFmtId="0" fontId="9" fillId="0" borderId="1" xfId="0" applyFont="1" applyBorder="1"/>
    <xf numFmtId="0" fontId="0" fillId="0" borderId="1" xfId="0" applyBorder="1" applyAlignment="1">
      <alignment horizontal="center" wrapText="1"/>
    </xf>
    <xf numFmtId="0" fontId="0" fillId="0" borderId="2" xfId="0" applyFill="1" applyBorder="1"/>
    <xf numFmtId="166" fontId="6" fillId="0" borderId="2" xfId="2" applyNumberFormat="1" applyFont="1" applyFill="1" applyBorder="1"/>
    <xf numFmtId="166" fontId="0" fillId="0" borderId="0" xfId="0" applyNumberFormat="1"/>
    <xf numFmtId="166" fontId="6" fillId="0" borderId="2" xfId="2" applyNumberFormat="1" applyFont="1" applyBorder="1"/>
    <xf numFmtId="166" fontId="9" fillId="0" borderId="0" xfId="0" applyNumberFormat="1" applyFont="1"/>
    <xf numFmtId="0" fontId="9" fillId="0" borderId="1" xfId="0" applyFont="1" applyFill="1" applyBorder="1" applyProtection="1">
      <protection hidden="1"/>
    </xf>
    <xf numFmtId="0" fontId="0" fillId="0" borderId="1" xfId="0" applyFill="1" applyBorder="1" applyAlignment="1" applyProtection="1">
      <alignment horizontal="center" wrapText="1"/>
      <protection hidden="1"/>
    </xf>
    <xf numFmtId="0" fontId="0" fillId="0" borderId="0" xfId="0" applyProtection="1">
      <protection hidden="1"/>
    </xf>
    <xf numFmtId="165" fontId="6" fillId="0" borderId="0" xfId="1" applyFont="1" applyFill="1" applyProtection="1">
      <protection hidden="1"/>
    </xf>
    <xf numFmtId="0" fontId="0" fillId="0" borderId="2" xfId="0" applyFill="1" applyBorder="1" applyProtection="1">
      <protection hidden="1"/>
    </xf>
    <xf numFmtId="165" fontId="6" fillId="0" borderId="2" xfId="1" applyFont="1" applyFill="1" applyBorder="1" applyProtection="1">
      <protection hidden="1"/>
    </xf>
    <xf numFmtId="0" fontId="0" fillId="0" borderId="0" xfId="0" applyProtection="1">
      <protection locked="0"/>
    </xf>
    <xf numFmtId="0" fontId="9" fillId="0" borderId="0" xfId="0" applyFont="1" applyProtection="1">
      <protection locked="0"/>
    </xf>
    <xf numFmtId="0" fontId="0" fillId="0" borderId="0" xfId="0" applyAlignment="1" applyProtection="1">
      <alignment wrapText="1"/>
      <protection locked="0"/>
    </xf>
    <xf numFmtId="0" fontId="9" fillId="0" borderId="3" xfId="0" applyFont="1" applyBorder="1" applyAlignment="1" applyProtection="1">
      <alignment wrapText="1"/>
      <protection locked="0"/>
    </xf>
    <xf numFmtId="0" fontId="9" fillId="0" borderId="1" xfId="0" applyFont="1" applyBorder="1" applyAlignment="1" applyProtection="1">
      <alignment wrapText="1"/>
      <protection locked="0"/>
    </xf>
    <xf numFmtId="0" fontId="9" fillId="0" borderId="4" xfId="0" applyFont="1" applyBorder="1" applyAlignment="1" applyProtection="1">
      <alignment wrapText="1"/>
      <protection locked="0"/>
    </xf>
    <xf numFmtId="0" fontId="9" fillId="0" borderId="1" xfId="0" applyFont="1" applyBorder="1" applyProtection="1">
      <protection locked="0"/>
    </xf>
    <xf numFmtId="0" fontId="0" fillId="0" borderId="1" xfId="0" applyBorder="1" applyAlignment="1" applyProtection="1">
      <alignment horizontal="center" wrapText="1"/>
      <protection locked="0"/>
    </xf>
    <xf numFmtId="0" fontId="0" fillId="0" borderId="0" xfId="0" applyAlignment="1" applyProtection="1">
      <alignment horizontal="center" wrapText="1"/>
      <protection locked="0"/>
    </xf>
    <xf numFmtId="0" fontId="0" fillId="2" borderId="0" xfId="0" applyFill="1" applyProtection="1">
      <protection locked="0"/>
    </xf>
    <xf numFmtId="0" fontId="0" fillId="0" borderId="0" xfId="0" applyFill="1" applyAlignment="1" applyProtection="1">
      <alignment horizontal="center" wrapText="1"/>
      <protection locked="0" hidden="1"/>
    </xf>
    <xf numFmtId="0" fontId="0" fillId="0" borderId="0" xfId="0" applyFill="1" applyProtection="1">
      <protection locked="0" hidden="1"/>
    </xf>
    <xf numFmtId="0" fontId="0" fillId="0" borderId="0" xfId="0" applyProtection="1">
      <protection locked="0" hidden="1"/>
    </xf>
    <xf numFmtId="0" fontId="0" fillId="0" borderId="0" xfId="0" applyFill="1" applyProtection="1">
      <protection locked="0"/>
    </xf>
    <xf numFmtId="167" fontId="6" fillId="2" borderId="0" xfId="1" applyNumberFormat="1" applyFont="1" applyFill="1" applyProtection="1">
      <protection locked="0"/>
    </xf>
    <xf numFmtId="167" fontId="6" fillId="0" borderId="0" xfId="1" applyNumberFormat="1" applyFont="1" applyFill="1" applyProtection="1">
      <protection locked="0"/>
    </xf>
    <xf numFmtId="166" fontId="6" fillId="2" borderId="0" xfId="2" applyNumberFormat="1" applyFont="1" applyFill="1" applyProtection="1">
      <protection locked="0"/>
    </xf>
    <xf numFmtId="0" fontId="0" fillId="2" borderId="5" xfId="0" applyFill="1" applyBorder="1" applyProtection="1">
      <protection locked="0"/>
    </xf>
    <xf numFmtId="164" fontId="6" fillId="2" borderId="5" xfId="2" applyFont="1" applyFill="1" applyBorder="1" applyProtection="1">
      <protection locked="0"/>
    </xf>
    <xf numFmtId="167" fontId="6" fillId="2" borderId="5" xfId="1" applyNumberFormat="1" applyFont="1" applyFill="1" applyBorder="1" applyProtection="1">
      <protection locked="0"/>
    </xf>
    <xf numFmtId="0" fontId="0" fillId="2" borderId="6" xfId="0" applyFill="1" applyBorder="1" applyProtection="1">
      <protection locked="0"/>
    </xf>
    <xf numFmtId="164" fontId="6" fillId="2" borderId="6" xfId="2" applyFont="1" applyFill="1" applyBorder="1" applyProtection="1">
      <protection locked="0"/>
    </xf>
    <xf numFmtId="167" fontId="6" fillId="2" borderId="6" xfId="1" applyNumberFormat="1" applyFont="1" applyFill="1" applyBorder="1" applyProtection="1">
      <protection locked="0"/>
    </xf>
    <xf numFmtId="0" fontId="0" fillId="2" borderId="7" xfId="0" applyFill="1" applyBorder="1" applyProtection="1">
      <protection locked="0"/>
    </xf>
    <xf numFmtId="164" fontId="6" fillId="2" borderId="7" xfId="2" applyFont="1" applyFill="1" applyBorder="1" applyProtection="1">
      <protection locked="0"/>
    </xf>
    <xf numFmtId="167" fontId="6" fillId="2" borderId="7" xfId="1" applyNumberFormat="1" applyFont="1" applyFill="1" applyBorder="1" applyProtection="1">
      <protection locked="0"/>
    </xf>
    <xf numFmtId="10" fontId="6" fillId="2" borderId="7" xfId="3" applyNumberFormat="1" applyFont="1" applyFill="1" applyBorder="1" applyProtection="1">
      <protection locked="0"/>
    </xf>
    <xf numFmtId="0" fontId="11" fillId="3" borderId="0" xfId="0" applyFont="1" applyFill="1" applyProtection="1">
      <protection locked="0"/>
    </xf>
    <xf numFmtId="0" fontId="7" fillId="3" borderId="0" xfId="0" applyFont="1" applyFill="1" applyProtection="1">
      <protection locked="0"/>
    </xf>
    <xf numFmtId="0" fontId="9" fillId="0" borderId="1" xfId="0" applyFont="1" applyBorder="1" applyProtection="1"/>
    <xf numFmtId="0" fontId="0" fillId="0" borderId="0" xfId="0" applyProtection="1"/>
    <xf numFmtId="0" fontId="0" fillId="0" borderId="2" xfId="0" applyBorder="1" applyProtection="1"/>
    <xf numFmtId="0" fontId="0" fillId="2" borderId="0" xfId="0" applyFont="1" applyFill="1" applyProtection="1">
      <protection locked="0"/>
    </xf>
    <xf numFmtId="0" fontId="0" fillId="0" borderId="2" xfId="0" applyFill="1" applyBorder="1" applyProtection="1"/>
    <xf numFmtId="166" fontId="0" fillId="0" borderId="2" xfId="0" applyNumberFormat="1" applyBorder="1" applyProtection="1"/>
    <xf numFmtId="0" fontId="0" fillId="0" borderId="0" xfId="0" applyFill="1" applyBorder="1" applyProtection="1"/>
    <xf numFmtId="166" fontId="0" fillId="0" borderId="0" xfId="0" applyNumberFormat="1" applyBorder="1" applyProtection="1"/>
    <xf numFmtId="0" fontId="9" fillId="0" borderId="0" xfId="0" applyFont="1" applyProtection="1"/>
    <xf numFmtId="0" fontId="9"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0" fillId="4" borderId="11" xfId="0" applyFill="1" applyBorder="1" applyProtection="1"/>
    <xf numFmtId="0" fontId="9" fillId="4" borderId="0" xfId="0" applyFont="1" applyFill="1" applyBorder="1" applyProtection="1"/>
    <xf numFmtId="0" fontId="0" fillId="4" borderId="0" xfId="0" applyFill="1" applyBorder="1" applyProtection="1"/>
    <xf numFmtId="0" fontId="0" fillId="4" borderId="12" xfId="0" applyFill="1" applyBorder="1" applyProtection="1"/>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11" fillId="3" borderId="0" xfId="0" applyFont="1" applyFill="1" applyProtection="1"/>
    <xf numFmtId="0" fontId="7" fillId="3" borderId="0" xfId="0" applyFont="1" applyFill="1" applyProtection="1"/>
    <xf numFmtId="0" fontId="12" fillId="0" borderId="0" xfId="0" applyFont="1" applyProtection="1"/>
    <xf numFmtId="0" fontId="0" fillId="0" borderId="0" xfId="0" applyFont="1" applyProtection="1"/>
    <xf numFmtId="166" fontId="6" fillId="0" borderId="0" xfId="2" applyNumberFormat="1" applyFont="1" applyProtection="1"/>
    <xf numFmtId="166" fontId="6" fillId="0" borderId="0" xfId="2" quotePrefix="1" applyNumberFormat="1" applyFont="1" applyProtection="1"/>
    <xf numFmtId="0" fontId="0" fillId="0" borderId="9" xfId="0" applyFont="1" applyBorder="1" applyProtection="1"/>
    <xf numFmtId="166" fontId="6" fillId="0" borderId="9" xfId="2" applyNumberFormat="1" applyFont="1" applyBorder="1" applyProtection="1"/>
    <xf numFmtId="166" fontId="6" fillId="0" borderId="2" xfId="2" applyNumberFormat="1" applyFont="1" applyBorder="1" applyProtection="1"/>
    <xf numFmtId="0" fontId="0" fillId="0" borderId="0" xfId="0" applyFill="1" applyBorder="1" applyProtection="1">
      <protection hidden="1"/>
    </xf>
    <xf numFmtId="165" fontId="6" fillId="0" borderId="0" xfId="1" applyFont="1" applyFill="1" applyBorder="1" applyProtection="1">
      <protection hidden="1"/>
    </xf>
    <xf numFmtId="0" fontId="0" fillId="0" borderId="9" xfId="0" applyFill="1" applyBorder="1"/>
    <xf numFmtId="0" fontId="9" fillId="0" borderId="2" xfId="0" applyFont="1" applyFill="1" applyBorder="1" applyProtection="1">
      <protection hidden="1"/>
    </xf>
    <xf numFmtId="0" fontId="9" fillId="0" borderId="0" xfId="0" applyFont="1" applyFill="1" applyProtection="1">
      <protection locked="0" hidden="1"/>
    </xf>
    <xf numFmtId="0" fontId="0" fillId="0" borderId="0" xfId="0" applyFont="1" applyBorder="1"/>
    <xf numFmtId="0" fontId="0" fillId="0" borderId="0" xfId="0" applyBorder="1" applyAlignment="1">
      <alignment horizontal="right" wrapText="1"/>
    </xf>
    <xf numFmtId="0" fontId="0" fillId="0" borderId="0" xfId="0" applyFill="1" applyBorder="1"/>
    <xf numFmtId="0" fontId="9" fillId="0" borderId="2" xfId="0" applyFont="1" applyFill="1" applyBorder="1"/>
    <xf numFmtId="0" fontId="0" fillId="5" borderId="16" xfId="0" applyFill="1" applyBorder="1" applyAlignment="1" applyProtection="1">
      <alignment horizontal="center" wrapText="1"/>
      <protection locked="0"/>
    </xf>
    <xf numFmtId="0" fontId="0" fillId="5" borderId="17" xfId="0" applyFill="1" applyBorder="1" applyProtection="1"/>
    <xf numFmtId="0" fontId="0" fillId="5" borderId="18" xfId="0" applyFill="1" applyBorder="1" applyProtection="1"/>
    <xf numFmtId="0" fontId="0" fillId="5" borderId="19" xfId="0" applyFill="1" applyBorder="1" applyProtection="1"/>
    <xf numFmtId="0" fontId="0" fillId="5" borderId="16" xfId="0" applyFill="1" applyBorder="1" applyAlignment="1" applyProtection="1">
      <alignment horizontal="center" wrapText="1"/>
      <protection hidden="1"/>
    </xf>
    <xf numFmtId="9" fontId="9" fillId="0" borderId="2" xfId="0" applyNumberFormat="1" applyFont="1" applyBorder="1" applyProtection="1"/>
    <xf numFmtId="166" fontId="6" fillId="0" borderId="0" xfId="2" applyNumberFormat="1" applyFont="1" applyBorder="1" applyProtection="1"/>
    <xf numFmtId="166" fontId="9" fillId="0" borderId="2" xfId="2" applyNumberFormat="1" applyFont="1" applyBorder="1" applyProtection="1"/>
    <xf numFmtId="166" fontId="9" fillId="5" borderId="2" xfId="2" applyNumberFormat="1" applyFont="1" applyFill="1" applyBorder="1" applyProtection="1"/>
    <xf numFmtId="165" fontId="6" fillId="0" borderId="0" xfId="1" applyFont="1" applyFill="1" applyBorder="1" applyProtection="1"/>
    <xf numFmtId="165" fontId="9" fillId="0" borderId="2" xfId="1" applyFont="1" applyFill="1" applyBorder="1" applyProtection="1"/>
    <xf numFmtId="0" fontId="0" fillId="5" borderId="16" xfId="0" applyFill="1" applyBorder="1" applyAlignment="1">
      <alignment horizontal="center" wrapText="1"/>
    </xf>
    <xf numFmtId="167" fontId="6" fillId="0" borderId="17" xfId="1" applyNumberFormat="1" applyFont="1" applyFill="1" applyBorder="1" applyProtection="1">
      <protection locked="0"/>
    </xf>
    <xf numFmtId="0" fontId="0" fillId="5" borderId="16" xfId="0" applyFill="1" applyBorder="1" applyAlignment="1" applyProtection="1">
      <alignment horizontal="center" wrapText="1"/>
    </xf>
    <xf numFmtId="0" fontId="0" fillId="0" borderId="17" xfId="0" applyBorder="1" applyProtection="1"/>
    <xf numFmtId="166" fontId="6" fillId="0" borderId="17" xfId="2" applyNumberFormat="1" applyFont="1" applyBorder="1" applyProtection="1"/>
    <xf numFmtId="166" fontId="6" fillId="0" borderId="20" xfId="2" applyNumberFormat="1" applyFont="1" applyBorder="1" applyProtection="1"/>
    <xf numFmtId="166" fontId="6" fillId="5" borderId="17" xfId="2" applyNumberFormat="1" applyFont="1" applyFill="1" applyBorder="1" applyAlignment="1" applyProtection="1">
      <alignment horizontal="right" vertical="center"/>
    </xf>
    <xf numFmtId="166" fontId="6" fillId="5" borderId="20" xfId="2" applyNumberFormat="1" applyFont="1" applyFill="1" applyBorder="1" applyAlignment="1" applyProtection="1">
      <alignment horizontal="right" vertical="center"/>
    </xf>
    <xf numFmtId="6" fontId="0" fillId="0" borderId="0" xfId="0" applyNumberFormat="1" applyProtection="1">
      <protection locked="0"/>
    </xf>
    <xf numFmtId="10" fontId="0" fillId="0" borderId="0" xfId="0" applyNumberFormat="1" applyProtection="1">
      <protection locked="0"/>
    </xf>
    <xf numFmtId="14" fontId="0" fillId="0" borderId="0" xfId="0" applyNumberFormat="1" applyProtection="1">
      <protection locked="0"/>
    </xf>
    <xf numFmtId="0" fontId="6" fillId="2" borderId="7" xfId="3" applyNumberFormat="1" applyFont="1" applyFill="1" applyBorder="1" applyProtection="1">
      <protection locked="0"/>
    </xf>
    <xf numFmtId="0" fontId="6" fillId="2" borderId="7" xfId="3" applyNumberFormat="1" applyFont="1" applyFill="1" applyBorder="1" applyProtection="1"/>
    <xf numFmtId="0" fontId="0" fillId="6" borderId="8" xfId="0" applyFill="1" applyBorder="1" applyProtection="1">
      <protection locked="0"/>
    </xf>
    <xf numFmtId="0" fontId="0" fillId="6" borderId="9" xfId="0" applyFill="1" applyBorder="1" applyProtection="1">
      <protection locked="0"/>
    </xf>
    <xf numFmtId="0" fontId="0" fillId="6" borderId="10" xfId="0" applyFill="1" applyBorder="1" applyProtection="1">
      <protection locked="0"/>
    </xf>
    <xf numFmtId="0" fontId="0" fillId="6" borderId="11" xfId="0" applyFill="1" applyBorder="1" applyProtection="1">
      <protection locked="0"/>
    </xf>
    <xf numFmtId="0" fontId="0" fillId="6" borderId="0" xfId="0" applyFill="1" applyBorder="1" applyProtection="1">
      <protection locked="0"/>
    </xf>
    <xf numFmtId="0" fontId="0" fillId="6" borderId="12" xfId="0" applyFill="1" applyBorder="1" applyProtection="1">
      <protection locked="0"/>
    </xf>
    <xf numFmtId="0" fontId="9" fillId="6" borderId="11" xfId="0" applyFont="1" applyFill="1" applyBorder="1" applyProtection="1">
      <protection locked="0"/>
    </xf>
    <xf numFmtId="0" fontId="9" fillId="6" borderId="0" xfId="0" applyFont="1" applyFill="1" applyBorder="1" applyAlignment="1" applyProtection="1">
      <alignment wrapText="1"/>
      <protection locked="0"/>
    </xf>
    <xf numFmtId="0" fontId="9" fillId="6" borderId="0" xfId="0" applyFont="1" applyFill="1" applyBorder="1" applyProtection="1">
      <protection locked="0"/>
    </xf>
    <xf numFmtId="168" fontId="0" fillId="6" borderId="0" xfId="0" applyNumberFormat="1" applyFill="1" applyBorder="1" applyProtection="1"/>
    <xf numFmtId="44" fontId="0" fillId="6" borderId="0" xfId="0" applyNumberFormat="1" applyFill="1" applyBorder="1" applyProtection="1"/>
    <xf numFmtId="164" fontId="0" fillId="6" borderId="0" xfId="0" applyNumberFormat="1" applyFill="1" applyBorder="1" applyProtection="1"/>
    <xf numFmtId="14" fontId="0" fillId="6" borderId="0" xfId="0" applyNumberFormat="1" applyFill="1" applyBorder="1" applyProtection="1"/>
    <xf numFmtId="0" fontId="0" fillId="6" borderId="13" xfId="0" applyFill="1" applyBorder="1" applyProtection="1">
      <protection locked="0"/>
    </xf>
    <xf numFmtId="0" fontId="0" fillId="6" borderId="14" xfId="0" applyFill="1" applyBorder="1" applyProtection="1">
      <protection locked="0"/>
    </xf>
    <xf numFmtId="0" fontId="0" fillId="6" borderId="15" xfId="0" applyFill="1" applyBorder="1" applyProtection="1">
      <protection locked="0"/>
    </xf>
    <xf numFmtId="14" fontId="6" fillId="7" borderId="21" xfId="1" applyNumberFormat="1" applyFont="1" applyFill="1" applyBorder="1" applyProtection="1">
      <protection locked="0"/>
    </xf>
    <xf numFmtId="166" fontId="6" fillId="2" borderId="21" xfId="2" applyNumberFormat="1" applyFont="1" applyFill="1" applyBorder="1" applyProtection="1">
      <protection locked="0"/>
    </xf>
    <xf numFmtId="167" fontId="6" fillId="2" borderId="0" xfId="1" applyNumberFormat="1" applyFont="1" applyFill="1" applyProtection="1"/>
    <xf numFmtId="166" fontId="9" fillId="0" borderId="1" xfId="0" applyNumberFormat="1" applyFont="1" applyBorder="1" applyProtection="1"/>
    <xf numFmtId="166" fontId="9" fillId="5" borderId="22" xfId="2" applyNumberFormat="1" applyFont="1" applyFill="1" applyBorder="1" applyAlignment="1" applyProtection="1">
      <alignment horizontal="right" vertical="center"/>
    </xf>
    <xf numFmtId="0" fontId="9" fillId="0" borderId="3" xfId="0" applyFont="1" applyBorder="1" applyProtection="1"/>
    <xf numFmtId="166" fontId="9" fillId="0" borderId="1" xfId="2" applyNumberFormat="1" applyFont="1" applyBorder="1" applyProtection="1"/>
    <xf numFmtId="0" fontId="13" fillId="0" borderId="0" xfId="0" applyFont="1" applyProtection="1"/>
    <xf numFmtId="0" fontId="9" fillId="0" borderId="2" xfId="0" applyFont="1" applyBorder="1" applyProtection="1"/>
    <xf numFmtId="166" fontId="9" fillId="5" borderId="18" xfId="2" applyNumberFormat="1" applyFont="1" applyFill="1" applyBorder="1" applyAlignment="1" applyProtection="1">
      <alignment horizontal="right" vertical="center"/>
    </xf>
    <xf numFmtId="0" fontId="0" fillId="0" borderId="0" xfId="0" applyFont="1" applyBorder="1" applyProtection="1"/>
    <xf numFmtId="0" fontId="9" fillId="0" borderId="0" xfId="0" applyFont="1" applyFill="1" applyBorder="1" applyAlignment="1" applyProtection="1">
      <alignment wrapText="1"/>
      <protection locked="0"/>
    </xf>
    <xf numFmtId="167" fontId="6" fillId="0" borderId="0" xfId="1" applyNumberFormat="1" applyFont="1" applyFill="1" applyBorder="1" applyProtection="1">
      <protection locked="0"/>
    </xf>
    <xf numFmtId="164" fontId="6" fillId="0" borderId="0" xfId="2" applyFont="1" applyFill="1" applyBorder="1" applyProtection="1">
      <protection locked="0"/>
    </xf>
    <xf numFmtId="0" fontId="9" fillId="0" borderId="23" xfId="0" applyFont="1" applyBorder="1" applyAlignment="1" applyProtection="1">
      <alignment wrapText="1"/>
      <protection locked="0"/>
    </xf>
    <xf numFmtId="164" fontId="6" fillId="2" borderId="24" xfId="2" applyFont="1" applyFill="1" applyBorder="1" applyProtection="1">
      <protection locked="0"/>
    </xf>
    <xf numFmtId="164" fontId="6" fillId="2" borderId="25" xfId="2" applyFont="1" applyFill="1" applyBorder="1" applyProtection="1">
      <protection locked="0"/>
    </xf>
    <xf numFmtId="164" fontId="6" fillId="2" borderId="26" xfId="2" applyFont="1" applyFill="1" applyBorder="1" applyProtection="1">
      <protection locked="0"/>
    </xf>
    <xf numFmtId="0" fontId="9" fillId="0" borderId="27" xfId="0" applyFont="1" applyBorder="1" applyAlignment="1" applyProtection="1">
      <alignment wrapText="1"/>
    </xf>
    <xf numFmtId="9" fontId="9" fillId="5" borderId="2" xfId="2" applyNumberFormat="1" applyFont="1" applyFill="1" applyBorder="1" applyProtection="1"/>
    <xf numFmtId="166" fontId="6" fillId="0" borderId="0" xfId="2" applyNumberFormat="1" applyFill="1"/>
    <xf numFmtId="0" fontId="0" fillId="0" borderId="28" xfId="0" applyFill="1" applyBorder="1" applyProtection="1"/>
    <xf numFmtId="0" fontId="9" fillId="0" borderId="0" xfId="0" applyFont="1" applyBorder="1" applyProtection="1"/>
    <xf numFmtId="166" fontId="9" fillId="0" borderId="0" xfId="2" applyNumberFormat="1" applyFont="1" applyBorder="1" applyProtection="1"/>
    <xf numFmtId="166" fontId="9" fillId="0" borderId="17" xfId="2" applyNumberFormat="1" applyFont="1" applyFill="1" applyBorder="1" applyAlignment="1" applyProtection="1">
      <alignment horizontal="right" vertical="center"/>
    </xf>
    <xf numFmtId="166" fontId="6" fillId="0" borderId="17" xfId="2" applyNumberFormat="1" applyFont="1" applyFill="1" applyBorder="1" applyAlignment="1" applyProtection="1">
      <alignment horizontal="right" vertical="center"/>
    </xf>
    <xf numFmtId="0" fontId="9" fillId="8" borderId="0" xfId="0" applyFont="1" applyFill="1" applyAlignment="1" applyProtection="1">
      <alignment horizontal="center" wrapText="1"/>
      <protection locked="0"/>
    </xf>
    <xf numFmtId="168" fontId="8" fillId="9" borderId="0" xfId="0" applyNumberFormat="1" applyFont="1" applyFill="1" applyBorder="1" applyAlignment="1" applyProtection="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15</xdr:col>
      <xdr:colOff>9525</xdr:colOff>
      <xdr:row>14</xdr:row>
      <xdr:rowOff>1911</xdr:rowOff>
    </xdr:to>
    <xdr:sp macro="" textlink="">
      <xdr:nvSpPr>
        <xdr:cNvPr id="2" name="TextBox 1">
          <a:extLst>
            <a:ext uri="{FF2B5EF4-FFF2-40B4-BE49-F238E27FC236}">
              <a16:creationId xmlns:a16="http://schemas.microsoft.com/office/drawing/2014/main" id="{10ABA032-9CDD-4A51-B5F8-CDD0B2789A13}"/>
            </a:ext>
          </a:extLst>
        </xdr:cNvPr>
        <xdr:cNvSpPr txBox="1"/>
      </xdr:nvSpPr>
      <xdr:spPr>
        <a:xfrm>
          <a:off x="4829175" y="561975"/>
          <a:ext cx="5381625" cy="2428874"/>
        </a:xfrm>
        <a:prstGeom prst="rect">
          <a:avLst/>
        </a:prstGeom>
        <a:solidFill>
          <a:schemeClr val="lt1"/>
        </a:solidFill>
        <a:ln w="19050" cap="rnd"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Sales Assumptions: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53</xdr:row>
      <xdr:rowOff>9525</xdr:rowOff>
    </xdr:from>
    <xdr:to>
      <xdr:col>10</xdr:col>
      <xdr:colOff>0</xdr:colOff>
      <xdr:row>68</xdr:row>
      <xdr:rowOff>9525</xdr:rowOff>
    </xdr:to>
    <xdr:sp macro="" textlink="">
      <xdr:nvSpPr>
        <xdr:cNvPr id="2" name="TextBox 1">
          <a:extLst>
            <a:ext uri="{FF2B5EF4-FFF2-40B4-BE49-F238E27FC236}">
              <a16:creationId xmlns:a16="http://schemas.microsoft.com/office/drawing/2014/main" id="{2CDD6618-EC5C-48B4-92E4-3C9C05479560}"/>
            </a:ext>
          </a:extLst>
        </xdr:cNvPr>
        <xdr:cNvSpPr txBox="1"/>
      </xdr:nvSpPr>
      <xdr:spPr>
        <a:xfrm>
          <a:off x="0" y="6553200"/>
          <a:ext cx="7267575" cy="2428875"/>
        </a:xfrm>
        <a:prstGeom prst="rect">
          <a:avLst/>
        </a:prstGeom>
        <a:solidFill>
          <a:schemeClr val="lt1"/>
        </a:solidFill>
        <a:ln w="19050" cap="rnd"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Cost of Goods Sold Assumptions:</a:t>
          </a:r>
        </a:p>
        <a:p>
          <a:endParaRPr lang="en-CA"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20</xdr:row>
      <xdr:rowOff>28575</xdr:rowOff>
    </xdr:from>
    <xdr:to>
      <xdr:col>6</xdr:col>
      <xdr:colOff>438150</xdr:colOff>
      <xdr:row>35</xdr:row>
      <xdr:rowOff>28575</xdr:rowOff>
    </xdr:to>
    <xdr:sp macro="" textlink="">
      <xdr:nvSpPr>
        <xdr:cNvPr id="2" name="TextBox 1">
          <a:extLst>
            <a:ext uri="{FF2B5EF4-FFF2-40B4-BE49-F238E27FC236}">
              <a16:creationId xmlns:a16="http://schemas.microsoft.com/office/drawing/2014/main" id="{F94E9509-8303-411C-900C-9740E088EAE2}"/>
            </a:ext>
          </a:extLst>
        </xdr:cNvPr>
        <xdr:cNvSpPr txBox="1"/>
      </xdr:nvSpPr>
      <xdr:spPr>
        <a:xfrm>
          <a:off x="85725" y="3838575"/>
          <a:ext cx="5381625" cy="2428875"/>
        </a:xfrm>
        <a:prstGeom prst="rect">
          <a:avLst/>
        </a:prstGeom>
        <a:solidFill>
          <a:schemeClr val="lt1"/>
        </a:solidFill>
        <a:ln w="19050" cap="rnd"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Employee Assumptions:</a:t>
          </a:r>
        </a:p>
        <a:p>
          <a:r>
            <a:rPr lang="en-CA" sz="1100" b="0"/>
            <a:t>Employee</a:t>
          </a:r>
          <a:r>
            <a:rPr lang="en-CA" sz="1100" b="0" baseline="0"/>
            <a:t> costs are outside of those included in Cost of Goods Sold</a:t>
          </a:r>
          <a:endParaRPr lang="en-CA"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27</xdr:row>
      <xdr:rowOff>19050</xdr:rowOff>
    </xdr:from>
    <xdr:to>
      <xdr:col>9</xdr:col>
      <xdr:colOff>85725</xdr:colOff>
      <xdr:row>42</xdr:row>
      <xdr:rowOff>19050</xdr:rowOff>
    </xdr:to>
    <xdr:sp macro="" textlink="">
      <xdr:nvSpPr>
        <xdr:cNvPr id="2" name="TextBox 1">
          <a:extLst>
            <a:ext uri="{FF2B5EF4-FFF2-40B4-BE49-F238E27FC236}">
              <a16:creationId xmlns:a16="http://schemas.microsoft.com/office/drawing/2014/main" id="{18F9B17D-6D04-4E4C-9407-88CAF3FBD589}"/>
            </a:ext>
          </a:extLst>
        </xdr:cNvPr>
        <xdr:cNvSpPr txBox="1"/>
      </xdr:nvSpPr>
      <xdr:spPr>
        <a:xfrm>
          <a:off x="57150" y="4276725"/>
          <a:ext cx="6600825" cy="2428875"/>
        </a:xfrm>
        <a:prstGeom prst="rect">
          <a:avLst/>
        </a:prstGeom>
        <a:solidFill>
          <a:schemeClr val="lt1"/>
        </a:solidFill>
        <a:ln w="19050" cap="rnd"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Operating Expense Assumptions:</a:t>
          </a:r>
        </a:p>
        <a:p>
          <a:endParaRPr lang="en-CA"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22</xdr:row>
      <xdr:rowOff>9525</xdr:rowOff>
    </xdr:from>
    <xdr:to>
      <xdr:col>6</xdr:col>
      <xdr:colOff>272426</xdr:colOff>
      <xdr:row>36</xdr:row>
      <xdr:rowOff>158105</xdr:rowOff>
    </xdr:to>
    <xdr:sp macro="" textlink="">
      <xdr:nvSpPr>
        <xdr:cNvPr id="2" name="TextBox 1">
          <a:extLst>
            <a:ext uri="{FF2B5EF4-FFF2-40B4-BE49-F238E27FC236}">
              <a16:creationId xmlns:a16="http://schemas.microsoft.com/office/drawing/2014/main" id="{02DFC3B5-F8CF-4FAA-8E5A-54DE18E659F5}"/>
            </a:ext>
          </a:extLst>
        </xdr:cNvPr>
        <xdr:cNvSpPr txBox="1"/>
      </xdr:nvSpPr>
      <xdr:spPr>
        <a:xfrm>
          <a:off x="57150" y="3619500"/>
          <a:ext cx="5553075" cy="2085975"/>
        </a:xfrm>
        <a:prstGeom prst="rect">
          <a:avLst/>
        </a:prstGeom>
        <a:solidFill>
          <a:schemeClr val="lt1"/>
        </a:solidFill>
        <a:ln w="19050" cap="rnd"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Investment</a:t>
          </a:r>
          <a:r>
            <a:rPr lang="en-CA" sz="1100" b="1" baseline="0"/>
            <a:t> and Borrowing </a:t>
          </a:r>
          <a:r>
            <a:rPr lang="en-CA" sz="1100" b="1"/>
            <a:t>Assumptions:</a:t>
          </a:r>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pageSetUpPr fitToPage="1"/>
  </sheetPr>
  <dimension ref="A1:AB46"/>
  <sheetViews>
    <sheetView topLeftCell="A2" zoomScale="81" zoomScaleNormal="81" workbookViewId="0">
      <selection activeCell="B7" sqref="B7"/>
    </sheetView>
  </sheetViews>
  <sheetFormatPr defaultColWidth="9.109375" defaultRowHeight="13.2" x14ac:dyDescent="0.25"/>
  <cols>
    <col min="1" max="1" width="4.6640625" style="16" customWidth="1"/>
    <col min="2" max="2" width="28.88671875" style="16" customWidth="1"/>
    <col min="3" max="3" width="11.33203125" style="16" customWidth="1"/>
    <col min="4" max="4" width="11.109375" style="16" bestFit="1" customWidth="1"/>
    <col min="5" max="5" width="12.109375" style="16" customWidth="1"/>
    <col min="6" max="6" width="11.5546875" style="16" customWidth="1"/>
    <col min="7" max="14" width="11.109375" style="16" bestFit="1" customWidth="1"/>
    <col min="15" max="15" width="10.33203125" style="16" customWidth="1"/>
    <col min="16" max="27" width="11.109375" style="16" bestFit="1" customWidth="1"/>
    <col min="28" max="16384" width="9.109375" style="16"/>
  </cols>
  <sheetData>
    <row r="1" spans="1:27" ht="24" customHeight="1" x14ac:dyDescent="0.3">
      <c r="A1" s="43" t="s">
        <v>5</v>
      </c>
      <c r="B1" s="44"/>
      <c r="C1" s="44"/>
      <c r="D1" s="44"/>
      <c r="E1" s="44"/>
      <c r="F1" s="44"/>
      <c r="G1" s="44"/>
      <c r="H1" s="44"/>
      <c r="I1" s="44"/>
      <c r="J1" s="44"/>
      <c r="K1" s="44"/>
      <c r="L1" s="44"/>
      <c r="M1" s="44"/>
      <c r="N1" s="44"/>
      <c r="O1" s="44"/>
      <c r="P1" s="44"/>
      <c r="Q1" s="44"/>
      <c r="R1" s="44"/>
      <c r="S1" s="44"/>
      <c r="T1" s="44"/>
      <c r="U1" s="44"/>
      <c r="V1" s="44"/>
      <c r="W1" s="44"/>
      <c r="X1" s="44"/>
      <c r="Y1" s="44"/>
      <c r="Z1" s="44"/>
      <c r="AA1" s="44"/>
    </row>
    <row r="2" spans="1:27" ht="20.25" customHeight="1" x14ac:dyDescent="0.25">
      <c r="A2" s="17" t="s">
        <v>88</v>
      </c>
      <c r="G2" s="151" t="s">
        <v>115</v>
      </c>
      <c r="H2" s="151"/>
      <c r="I2" s="151"/>
      <c r="J2" s="151"/>
      <c r="K2" s="151"/>
      <c r="L2" s="151"/>
      <c r="M2" s="151"/>
      <c r="N2" s="151"/>
      <c r="O2" s="151"/>
    </row>
    <row r="3" spans="1:27" s="18" customFormat="1" ht="26.25" customHeight="1" x14ac:dyDescent="0.25">
      <c r="B3" s="19" t="s">
        <v>42</v>
      </c>
      <c r="C3" s="20" t="s">
        <v>43</v>
      </c>
      <c r="D3" s="20"/>
      <c r="E3" s="21"/>
    </row>
    <row r="4" spans="1:27" x14ac:dyDescent="0.25">
      <c r="A4" s="17"/>
      <c r="B4" s="33" t="s">
        <v>116</v>
      </c>
      <c r="C4" s="34">
        <v>15</v>
      </c>
      <c r="D4" s="34"/>
      <c r="E4" s="35"/>
    </row>
    <row r="5" spans="1:27" x14ac:dyDescent="0.25">
      <c r="A5" s="17"/>
      <c r="B5" s="36" t="s">
        <v>117</v>
      </c>
      <c r="C5" s="37">
        <v>15</v>
      </c>
      <c r="D5" s="37"/>
      <c r="E5" s="38"/>
    </row>
    <row r="6" spans="1:27" x14ac:dyDescent="0.25">
      <c r="A6" s="17"/>
      <c r="B6" s="36" t="s">
        <v>118</v>
      </c>
      <c r="C6" s="37">
        <v>5</v>
      </c>
      <c r="D6" s="37"/>
      <c r="E6" s="38"/>
    </row>
    <row r="7" spans="1:27" x14ac:dyDescent="0.25">
      <c r="A7" s="17"/>
      <c r="B7" s="36" t="s">
        <v>119</v>
      </c>
      <c r="C7" s="37">
        <v>14</v>
      </c>
      <c r="D7" s="37"/>
      <c r="E7" s="38"/>
    </row>
    <row r="8" spans="1:27" x14ac:dyDescent="0.25">
      <c r="A8" s="17"/>
      <c r="B8" s="36" t="s">
        <v>120</v>
      </c>
      <c r="C8" s="37"/>
      <c r="D8" s="37"/>
      <c r="E8" s="38"/>
    </row>
    <row r="9" spans="1:27" x14ac:dyDescent="0.25">
      <c r="A9" s="17"/>
      <c r="B9" s="36"/>
      <c r="C9" s="37"/>
      <c r="D9" s="37"/>
      <c r="E9" s="38"/>
    </row>
    <row r="10" spans="1:27" x14ac:dyDescent="0.25">
      <c r="A10" s="17"/>
      <c r="B10" s="36"/>
      <c r="C10" s="37"/>
      <c r="D10" s="37"/>
      <c r="E10" s="38"/>
    </row>
    <row r="11" spans="1:27" x14ac:dyDescent="0.25">
      <c r="A11" s="17"/>
      <c r="B11" s="36"/>
      <c r="C11" s="37"/>
      <c r="D11" s="37"/>
      <c r="E11" s="38"/>
    </row>
    <row r="12" spans="1:27" x14ac:dyDescent="0.25">
      <c r="A12" s="17"/>
      <c r="B12" s="36"/>
      <c r="C12" s="37"/>
      <c r="D12" s="37"/>
      <c r="E12" s="38"/>
    </row>
    <row r="13" spans="1:27" x14ac:dyDescent="0.25">
      <c r="A13" s="17"/>
      <c r="B13" s="36"/>
      <c r="C13" s="37"/>
      <c r="D13" s="37"/>
      <c r="E13" s="38"/>
    </row>
    <row r="14" spans="1:27" x14ac:dyDescent="0.25">
      <c r="A14" s="17"/>
      <c r="B14" s="39"/>
      <c r="C14" s="40"/>
      <c r="D14" s="40"/>
      <c r="E14" s="41"/>
    </row>
    <row r="15" spans="1:27" x14ac:dyDescent="0.25">
      <c r="A15" s="17"/>
    </row>
    <row r="16" spans="1:27" ht="13.8" thickBot="1" x14ac:dyDescent="0.3">
      <c r="C16" s="16" t="s">
        <v>69</v>
      </c>
    </row>
    <row r="17" spans="2:28" s="24" customFormat="1" x14ac:dyDescent="0.25">
      <c r="B17" s="45" t="s">
        <v>44</v>
      </c>
      <c r="C17" s="23" t="s">
        <v>6</v>
      </c>
      <c r="D17" s="23" t="s">
        <v>7</v>
      </c>
      <c r="E17" s="23" t="s">
        <v>8</v>
      </c>
      <c r="F17" s="23" t="s">
        <v>9</v>
      </c>
      <c r="G17" s="23" t="s">
        <v>10</v>
      </c>
      <c r="H17" s="23" t="s">
        <v>11</v>
      </c>
      <c r="I17" s="23" t="s">
        <v>12</v>
      </c>
      <c r="J17" s="23" t="s">
        <v>13</v>
      </c>
      <c r="K17" s="23" t="s">
        <v>14</v>
      </c>
      <c r="L17" s="23" t="s">
        <v>15</v>
      </c>
      <c r="M17" s="23" t="s">
        <v>16</v>
      </c>
      <c r="N17" s="23" t="s">
        <v>17</v>
      </c>
      <c r="O17" s="85" t="s">
        <v>90</v>
      </c>
      <c r="P17" s="23" t="s">
        <v>21</v>
      </c>
      <c r="Q17" s="23" t="s">
        <v>22</v>
      </c>
      <c r="R17" s="23" t="s">
        <v>23</v>
      </c>
      <c r="S17" s="23" t="s">
        <v>24</v>
      </c>
      <c r="T17" s="23" t="s">
        <v>25</v>
      </c>
      <c r="U17" s="23" t="s">
        <v>26</v>
      </c>
      <c r="V17" s="23" t="s">
        <v>27</v>
      </c>
      <c r="W17" s="23" t="s">
        <v>28</v>
      </c>
      <c r="X17" s="23" t="s">
        <v>29</v>
      </c>
      <c r="Y17" s="23" t="s">
        <v>30</v>
      </c>
      <c r="Z17" s="23" t="s">
        <v>31</v>
      </c>
      <c r="AA17" s="23" t="s">
        <v>32</v>
      </c>
      <c r="AB17" s="85" t="s">
        <v>91</v>
      </c>
    </row>
    <row r="18" spans="2:28" x14ac:dyDescent="0.25">
      <c r="B18" s="46" t="str">
        <f>$B$4</f>
        <v>Product/Service 1</v>
      </c>
      <c r="C18" s="25">
        <v>300</v>
      </c>
      <c r="D18" s="25">
        <v>300</v>
      </c>
      <c r="E18" s="25">
        <v>300</v>
      </c>
      <c r="F18" s="25">
        <v>300</v>
      </c>
      <c r="G18" s="25">
        <v>300</v>
      </c>
      <c r="H18" s="25">
        <v>300</v>
      </c>
      <c r="I18" s="25">
        <v>600</v>
      </c>
      <c r="J18" s="25">
        <v>600</v>
      </c>
      <c r="K18" s="25">
        <v>600</v>
      </c>
      <c r="L18" s="25">
        <v>600</v>
      </c>
      <c r="M18" s="25">
        <v>600</v>
      </c>
      <c r="N18" s="25">
        <v>600</v>
      </c>
      <c r="O18" s="86">
        <f t="shared" ref="O18:O29" si="0">SUM(C18:N18)</f>
        <v>5400</v>
      </c>
      <c r="P18" s="25">
        <v>650</v>
      </c>
      <c r="Q18" s="25">
        <v>650</v>
      </c>
      <c r="R18" s="25">
        <v>650</v>
      </c>
      <c r="S18" s="25">
        <v>650</v>
      </c>
      <c r="T18" s="25">
        <v>650</v>
      </c>
      <c r="U18" s="25">
        <v>650</v>
      </c>
      <c r="V18" s="25">
        <v>650</v>
      </c>
      <c r="W18" s="25">
        <v>650</v>
      </c>
      <c r="X18" s="25">
        <v>650</v>
      </c>
      <c r="Y18" s="25">
        <v>650</v>
      </c>
      <c r="Z18" s="25">
        <v>650</v>
      </c>
      <c r="AA18" s="25">
        <v>650</v>
      </c>
      <c r="AB18" s="86">
        <f t="shared" ref="AB18:AB29" si="1">SUM(P18:AA18)</f>
        <v>7800</v>
      </c>
    </row>
    <row r="19" spans="2:28" x14ac:dyDescent="0.25">
      <c r="B19" s="46" t="str">
        <f>$B$5</f>
        <v>Product/Service 2</v>
      </c>
      <c r="C19" s="25">
        <v>400</v>
      </c>
      <c r="D19" s="25">
        <v>400</v>
      </c>
      <c r="E19" s="25">
        <v>400</v>
      </c>
      <c r="F19" s="25">
        <v>400</v>
      </c>
      <c r="G19" s="25">
        <v>400</v>
      </c>
      <c r="H19" s="25">
        <v>400</v>
      </c>
      <c r="I19" s="25">
        <v>400</v>
      </c>
      <c r="J19" s="25">
        <v>400</v>
      </c>
      <c r="K19" s="25">
        <v>400</v>
      </c>
      <c r="L19" s="25">
        <v>400</v>
      </c>
      <c r="M19" s="25">
        <v>400</v>
      </c>
      <c r="N19" s="25">
        <v>400</v>
      </c>
      <c r="O19" s="86">
        <f t="shared" si="0"/>
        <v>4800</v>
      </c>
      <c r="P19" s="25">
        <v>500</v>
      </c>
      <c r="Q19" s="25">
        <v>500</v>
      </c>
      <c r="R19" s="25">
        <v>500</v>
      </c>
      <c r="S19" s="25">
        <v>500</v>
      </c>
      <c r="T19" s="25">
        <v>500</v>
      </c>
      <c r="U19" s="25">
        <v>500</v>
      </c>
      <c r="V19" s="25">
        <v>500</v>
      </c>
      <c r="W19" s="25">
        <v>500</v>
      </c>
      <c r="X19" s="25">
        <v>500</v>
      </c>
      <c r="Y19" s="25">
        <v>500</v>
      </c>
      <c r="Z19" s="25">
        <v>500</v>
      </c>
      <c r="AA19" s="25">
        <v>500</v>
      </c>
      <c r="AB19" s="86">
        <f t="shared" si="1"/>
        <v>6000</v>
      </c>
    </row>
    <row r="20" spans="2:28" x14ac:dyDescent="0.25">
      <c r="B20" s="46" t="str">
        <f>$B$6</f>
        <v>Product/Service 3</v>
      </c>
      <c r="C20" s="25">
        <v>300</v>
      </c>
      <c r="D20" s="25">
        <v>300</v>
      </c>
      <c r="E20" s="25">
        <v>300</v>
      </c>
      <c r="F20" s="25">
        <v>300</v>
      </c>
      <c r="G20" s="25">
        <v>300</v>
      </c>
      <c r="H20" s="25">
        <v>300</v>
      </c>
      <c r="I20" s="25">
        <v>300</v>
      </c>
      <c r="J20" s="25">
        <v>300</v>
      </c>
      <c r="K20" s="25">
        <v>300</v>
      </c>
      <c r="L20" s="25">
        <v>300</v>
      </c>
      <c r="M20" s="25">
        <v>300</v>
      </c>
      <c r="N20" s="25">
        <v>300</v>
      </c>
      <c r="O20" s="86">
        <f t="shared" si="0"/>
        <v>3600</v>
      </c>
      <c r="P20" s="25">
        <v>350</v>
      </c>
      <c r="Q20" s="25">
        <v>350</v>
      </c>
      <c r="R20" s="25">
        <v>350</v>
      </c>
      <c r="S20" s="25">
        <v>350</v>
      </c>
      <c r="T20" s="25">
        <v>350</v>
      </c>
      <c r="U20" s="25">
        <v>350</v>
      </c>
      <c r="V20" s="25">
        <v>350</v>
      </c>
      <c r="W20" s="25">
        <v>350</v>
      </c>
      <c r="X20" s="25">
        <v>350</v>
      </c>
      <c r="Y20" s="25">
        <v>350</v>
      </c>
      <c r="Z20" s="25">
        <v>350</v>
      </c>
      <c r="AA20" s="25">
        <v>350</v>
      </c>
      <c r="AB20" s="86">
        <f t="shared" si="1"/>
        <v>4200</v>
      </c>
    </row>
    <row r="21" spans="2:28" x14ac:dyDescent="0.25">
      <c r="B21" s="46" t="str">
        <f>$B$7</f>
        <v>Product/Service 4</v>
      </c>
      <c r="C21" s="25">
        <v>400</v>
      </c>
      <c r="D21" s="25">
        <v>400</v>
      </c>
      <c r="E21" s="25">
        <v>400</v>
      </c>
      <c r="F21" s="25">
        <v>400</v>
      </c>
      <c r="G21" s="25">
        <v>400</v>
      </c>
      <c r="H21" s="25">
        <v>400</v>
      </c>
      <c r="I21" s="25">
        <v>400</v>
      </c>
      <c r="J21" s="25">
        <v>400</v>
      </c>
      <c r="K21" s="25">
        <v>400</v>
      </c>
      <c r="L21" s="25">
        <v>400</v>
      </c>
      <c r="M21" s="25">
        <v>400</v>
      </c>
      <c r="N21" s="25">
        <v>400</v>
      </c>
      <c r="O21" s="86">
        <f t="shared" si="0"/>
        <v>4800</v>
      </c>
      <c r="P21" s="25">
        <v>450</v>
      </c>
      <c r="Q21" s="25">
        <v>450</v>
      </c>
      <c r="R21" s="25">
        <v>450</v>
      </c>
      <c r="S21" s="25">
        <v>450</v>
      </c>
      <c r="T21" s="25">
        <v>450</v>
      </c>
      <c r="U21" s="25">
        <v>450</v>
      </c>
      <c r="V21" s="25">
        <v>450</v>
      </c>
      <c r="W21" s="25">
        <v>450</v>
      </c>
      <c r="X21" s="25">
        <v>450</v>
      </c>
      <c r="Y21" s="25">
        <v>450</v>
      </c>
      <c r="Z21" s="25">
        <v>450</v>
      </c>
      <c r="AA21" s="25">
        <v>450</v>
      </c>
      <c r="AB21" s="86">
        <f t="shared" si="1"/>
        <v>5400</v>
      </c>
    </row>
    <row r="22" spans="2:28" x14ac:dyDescent="0.25">
      <c r="B22" s="46" t="str">
        <f>$B$8</f>
        <v>Product/Service 5</v>
      </c>
      <c r="C22" s="25"/>
      <c r="D22" s="25"/>
      <c r="E22" s="25"/>
      <c r="F22" s="25"/>
      <c r="G22" s="25"/>
      <c r="H22" s="25"/>
      <c r="I22" s="25"/>
      <c r="J22" s="25"/>
      <c r="K22" s="25"/>
      <c r="L22" s="25"/>
      <c r="M22" s="25"/>
      <c r="N22" s="25"/>
      <c r="O22" s="86">
        <f t="shared" si="0"/>
        <v>0</v>
      </c>
      <c r="P22" s="25">
        <v>2</v>
      </c>
      <c r="Q22" s="25"/>
      <c r="R22" s="25"/>
      <c r="S22" s="25"/>
      <c r="T22" s="25"/>
      <c r="U22" s="25"/>
      <c r="V22" s="25"/>
      <c r="W22" s="25"/>
      <c r="X22" s="25"/>
      <c r="Y22" s="25"/>
      <c r="Z22" s="25"/>
      <c r="AA22" s="25"/>
      <c r="AB22" s="86">
        <f t="shared" si="1"/>
        <v>2</v>
      </c>
    </row>
    <row r="23" spans="2:28" x14ac:dyDescent="0.25">
      <c r="B23" s="46">
        <f>$B$9</f>
        <v>0</v>
      </c>
      <c r="C23" s="25"/>
      <c r="D23" s="25"/>
      <c r="E23" s="25"/>
      <c r="F23" s="25"/>
      <c r="G23" s="25"/>
      <c r="H23" s="25"/>
      <c r="I23" s="25"/>
      <c r="J23" s="25"/>
      <c r="K23" s="25"/>
      <c r="L23" s="25"/>
      <c r="M23" s="25"/>
      <c r="N23" s="25"/>
      <c r="O23" s="86">
        <f t="shared" si="0"/>
        <v>0</v>
      </c>
      <c r="P23" s="25">
        <v>3</v>
      </c>
      <c r="Q23" s="25"/>
      <c r="R23" s="25"/>
      <c r="S23" s="25"/>
      <c r="T23" s="25"/>
      <c r="U23" s="25"/>
      <c r="V23" s="25"/>
      <c r="W23" s="25"/>
      <c r="X23" s="25"/>
      <c r="Y23" s="25"/>
      <c r="Z23" s="25"/>
      <c r="AA23" s="25"/>
      <c r="AB23" s="86">
        <f t="shared" si="1"/>
        <v>3</v>
      </c>
    </row>
    <row r="24" spans="2:28" x14ac:dyDescent="0.25">
      <c r="B24" s="46">
        <f>$B$10</f>
        <v>0</v>
      </c>
      <c r="C24" s="25"/>
      <c r="D24" s="25"/>
      <c r="E24" s="25"/>
      <c r="F24" s="25"/>
      <c r="G24" s="25"/>
      <c r="H24" s="25"/>
      <c r="I24" s="25"/>
      <c r="J24" s="25"/>
      <c r="K24" s="25"/>
      <c r="L24" s="25"/>
      <c r="M24" s="25"/>
      <c r="N24" s="25"/>
      <c r="O24" s="86">
        <f t="shared" si="0"/>
        <v>0</v>
      </c>
      <c r="P24" s="25">
        <v>4</v>
      </c>
      <c r="Q24" s="25"/>
      <c r="R24" s="25"/>
      <c r="S24" s="25"/>
      <c r="T24" s="25"/>
      <c r="U24" s="25"/>
      <c r="V24" s="25"/>
      <c r="W24" s="25"/>
      <c r="X24" s="25"/>
      <c r="Y24" s="25"/>
      <c r="Z24" s="25"/>
      <c r="AA24" s="25"/>
      <c r="AB24" s="86">
        <f t="shared" si="1"/>
        <v>4</v>
      </c>
    </row>
    <row r="25" spans="2:28" x14ac:dyDescent="0.25">
      <c r="B25" s="46">
        <f>$B$11</f>
        <v>0</v>
      </c>
      <c r="C25" s="25"/>
      <c r="D25" s="25"/>
      <c r="E25" s="25"/>
      <c r="F25" s="25"/>
      <c r="G25" s="25"/>
      <c r="H25" s="25"/>
      <c r="I25" s="25"/>
      <c r="J25" s="25"/>
      <c r="K25" s="25"/>
      <c r="L25" s="25"/>
      <c r="M25" s="25"/>
      <c r="N25" s="25"/>
      <c r="O25" s="86">
        <f t="shared" si="0"/>
        <v>0</v>
      </c>
      <c r="P25" s="25">
        <v>5</v>
      </c>
      <c r="Q25" s="25"/>
      <c r="R25" s="25"/>
      <c r="S25" s="25"/>
      <c r="T25" s="25"/>
      <c r="U25" s="25"/>
      <c r="V25" s="25"/>
      <c r="W25" s="25"/>
      <c r="X25" s="25"/>
      <c r="Y25" s="25"/>
      <c r="Z25" s="25"/>
      <c r="AA25" s="25"/>
      <c r="AB25" s="86">
        <f t="shared" si="1"/>
        <v>5</v>
      </c>
    </row>
    <row r="26" spans="2:28" x14ac:dyDescent="0.25">
      <c r="B26" s="46">
        <f>$B$12</f>
        <v>0</v>
      </c>
      <c r="C26" s="25"/>
      <c r="D26" s="25"/>
      <c r="E26" s="25"/>
      <c r="F26" s="25"/>
      <c r="G26" s="25"/>
      <c r="H26" s="25"/>
      <c r="I26" s="25"/>
      <c r="J26" s="25"/>
      <c r="K26" s="25"/>
      <c r="L26" s="25"/>
      <c r="M26" s="25"/>
      <c r="N26" s="25"/>
      <c r="O26" s="86">
        <f t="shared" si="0"/>
        <v>0</v>
      </c>
      <c r="P26" s="25">
        <v>6</v>
      </c>
      <c r="Q26" s="25"/>
      <c r="R26" s="25"/>
      <c r="S26" s="25"/>
      <c r="T26" s="25"/>
      <c r="U26" s="25"/>
      <c r="V26" s="25"/>
      <c r="W26" s="25"/>
      <c r="X26" s="25"/>
      <c r="Y26" s="25"/>
      <c r="Z26" s="25"/>
      <c r="AA26" s="25"/>
      <c r="AB26" s="86">
        <f t="shared" si="1"/>
        <v>6</v>
      </c>
    </row>
    <row r="27" spans="2:28" x14ac:dyDescent="0.25">
      <c r="B27" s="46">
        <f>$B$13</f>
        <v>0</v>
      </c>
      <c r="C27" s="25"/>
      <c r="D27" s="25"/>
      <c r="E27" s="25"/>
      <c r="F27" s="25"/>
      <c r="G27" s="25"/>
      <c r="H27" s="25"/>
      <c r="I27" s="25"/>
      <c r="J27" s="25"/>
      <c r="K27" s="25"/>
      <c r="L27" s="25"/>
      <c r="M27" s="25"/>
      <c r="N27" s="25"/>
      <c r="O27" s="86">
        <f t="shared" si="0"/>
        <v>0</v>
      </c>
      <c r="P27" s="25">
        <v>7</v>
      </c>
      <c r="Q27" s="25"/>
      <c r="R27" s="25"/>
      <c r="S27" s="25"/>
      <c r="T27" s="25"/>
      <c r="U27" s="25"/>
      <c r="V27" s="25"/>
      <c r="W27" s="25"/>
      <c r="X27" s="25"/>
      <c r="Y27" s="25"/>
      <c r="Z27" s="25"/>
      <c r="AA27" s="25"/>
      <c r="AB27" s="86">
        <f t="shared" si="1"/>
        <v>7</v>
      </c>
    </row>
    <row r="28" spans="2:28" x14ac:dyDescent="0.25">
      <c r="B28" s="46">
        <f>$B$14</f>
        <v>0</v>
      </c>
      <c r="C28" s="25"/>
      <c r="D28" s="25"/>
      <c r="E28" s="25"/>
      <c r="F28" s="25"/>
      <c r="G28" s="25"/>
      <c r="H28" s="25"/>
      <c r="I28" s="25"/>
      <c r="J28" s="25"/>
      <c r="K28" s="25"/>
      <c r="L28" s="25"/>
      <c r="M28" s="25"/>
      <c r="N28" s="25"/>
      <c r="O28" s="86">
        <f t="shared" si="0"/>
        <v>0</v>
      </c>
      <c r="P28" s="25">
        <v>8</v>
      </c>
      <c r="Q28" s="25"/>
      <c r="R28" s="25"/>
      <c r="S28" s="25"/>
      <c r="T28" s="25"/>
      <c r="U28" s="25"/>
      <c r="V28" s="25"/>
      <c r="W28" s="25"/>
      <c r="X28" s="25"/>
      <c r="Y28" s="25"/>
      <c r="Z28" s="25"/>
      <c r="AA28" s="25"/>
      <c r="AB28" s="86">
        <f t="shared" si="1"/>
        <v>8</v>
      </c>
    </row>
    <row r="29" spans="2:28" s="46" customFormat="1" ht="13.8" thickBot="1" x14ac:dyDescent="0.3">
      <c r="B29" s="47" t="s">
        <v>45</v>
      </c>
      <c r="C29" s="47">
        <f>SUM(C18:C28)</f>
        <v>1400</v>
      </c>
      <c r="D29" s="47">
        <f t="shared" ref="D29:N29" si="2">SUM(D18:D28)</f>
        <v>1400</v>
      </c>
      <c r="E29" s="47">
        <f t="shared" si="2"/>
        <v>1400</v>
      </c>
      <c r="F29" s="47">
        <f t="shared" si="2"/>
        <v>1400</v>
      </c>
      <c r="G29" s="47">
        <f t="shared" si="2"/>
        <v>1400</v>
      </c>
      <c r="H29" s="47">
        <f t="shared" si="2"/>
        <v>1400</v>
      </c>
      <c r="I29" s="47">
        <f t="shared" si="2"/>
        <v>1700</v>
      </c>
      <c r="J29" s="47">
        <f t="shared" si="2"/>
        <v>1700</v>
      </c>
      <c r="K29" s="47">
        <f t="shared" si="2"/>
        <v>1700</v>
      </c>
      <c r="L29" s="47">
        <f t="shared" si="2"/>
        <v>1700</v>
      </c>
      <c r="M29" s="47">
        <f t="shared" si="2"/>
        <v>1700</v>
      </c>
      <c r="N29" s="47">
        <f t="shared" si="2"/>
        <v>1700</v>
      </c>
      <c r="O29" s="87">
        <f t="shared" si="0"/>
        <v>18600</v>
      </c>
      <c r="P29" s="47">
        <f>SUM(P18:P28)</f>
        <v>1985</v>
      </c>
      <c r="Q29" s="47">
        <f t="shared" ref="Q29:AA29" si="3">SUM(Q18:Q28)</f>
        <v>1950</v>
      </c>
      <c r="R29" s="47">
        <f t="shared" si="3"/>
        <v>1950</v>
      </c>
      <c r="S29" s="47">
        <f t="shared" si="3"/>
        <v>1950</v>
      </c>
      <c r="T29" s="47">
        <f t="shared" si="3"/>
        <v>1950</v>
      </c>
      <c r="U29" s="47">
        <f t="shared" si="3"/>
        <v>1950</v>
      </c>
      <c r="V29" s="47">
        <f t="shared" si="3"/>
        <v>1950</v>
      </c>
      <c r="W29" s="47">
        <f t="shared" si="3"/>
        <v>1950</v>
      </c>
      <c r="X29" s="47">
        <f t="shared" si="3"/>
        <v>1950</v>
      </c>
      <c r="Y29" s="47">
        <f t="shared" si="3"/>
        <v>1950</v>
      </c>
      <c r="Z29" s="47">
        <f t="shared" si="3"/>
        <v>1950</v>
      </c>
      <c r="AA29" s="47">
        <f t="shared" si="3"/>
        <v>1950</v>
      </c>
      <c r="AB29" s="87">
        <f t="shared" si="1"/>
        <v>23435</v>
      </c>
    </row>
    <row r="32" spans="2:28" ht="13.8" thickBot="1" x14ac:dyDescent="0.3"/>
    <row r="33" spans="2:28" s="26" customFormat="1" x14ac:dyDescent="0.25">
      <c r="B33" s="10" t="s">
        <v>0</v>
      </c>
      <c r="C33" s="11">
        <v>1</v>
      </c>
      <c r="D33" s="11">
        <v>2</v>
      </c>
      <c r="E33" s="11">
        <v>3</v>
      </c>
      <c r="F33" s="11">
        <v>4</v>
      </c>
      <c r="G33" s="11">
        <v>5</v>
      </c>
      <c r="H33" s="11">
        <v>6</v>
      </c>
      <c r="I33" s="11">
        <v>7</v>
      </c>
      <c r="J33" s="11">
        <v>8</v>
      </c>
      <c r="K33" s="11">
        <v>9</v>
      </c>
      <c r="L33" s="11">
        <v>10</v>
      </c>
      <c r="M33" s="11">
        <v>11</v>
      </c>
      <c r="N33" s="11">
        <v>12</v>
      </c>
      <c r="O33" s="85" t="s">
        <v>90</v>
      </c>
      <c r="P33" s="11">
        <v>13</v>
      </c>
      <c r="Q33" s="11">
        <v>14</v>
      </c>
      <c r="R33" s="11">
        <v>15</v>
      </c>
      <c r="S33" s="11">
        <v>16</v>
      </c>
      <c r="T33" s="11">
        <v>17</v>
      </c>
      <c r="U33" s="11">
        <v>18</v>
      </c>
      <c r="V33" s="11">
        <v>19</v>
      </c>
      <c r="W33" s="11">
        <v>20</v>
      </c>
      <c r="X33" s="11">
        <v>21</v>
      </c>
      <c r="Y33" s="11">
        <v>22</v>
      </c>
      <c r="Z33" s="11">
        <v>23</v>
      </c>
      <c r="AA33" s="11">
        <v>24</v>
      </c>
      <c r="AB33" s="85" t="s">
        <v>91</v>
      </c>
    </row>
    <row r="34" spans="2:28" s="27" customFormat="1" x14ac:dyDescent="0.25">
      <c r="B34" s="12" t="str">
        <f>$B$4</f>
        <v>Product/Service 1</v>
      </c>
      <c r="C34" s="13">
        <f t="shared" ref="C34:C44" si="4">+C18*$C4</f>
        <v>4500</v>
      </c>
      <c r="D34" s="13">
        <f t="shared" ref="D34:AA34" si="5">+D18*$C4</f>
        <v>4500</v>
      </c>
      <c r="E34" s="13">
        <f t="shared" si="5"/>
        <v>4500</v>
      </c>
      <c r="F34" s="13">
        <f t="shared" si="5"/>
        <v>4500</v>
      </c>
      <c r="G34" s="13">
        <f t="shared" si="5"/>
        <v>4500</v>
      </c>
      <c r="H34" s="13">
        <f t="shared" si="5"/>
        <v>4500</v>
      </c>
      <c r="I34" s="13">
        <f t="shared" si="5"/>
        <v>9000</v>
      </c>
      <c r="J34" s="13">
        <f t="shared" si="5"/>
        <v>9000</v>
      </c>
      <c r="K34" s="13">
        <f t="shared" si="5"/>
        <v>9000</v>
      </c>
      <c r="L34" s="13">
        <f t="shared" si="5"/>
        <v>9000</v>
      </c>
      <c r="M34" s="13">
        <f t="shared" si="5"/>
        <v>9000</v>
      </c>
      <c r="N34" s="13">
        <f t="shared" si="5"/>
        <v>9000</v>
      </c>
      <c r="O34" s="86">
        <f t="shared" ref="O34:O45" si="6">SUM(C34:N34)</f>
        <v>81000</v>
      </c>
      <c r="P34" s="13">
        <f t="shared" si="5"/>
        <v>9750</v>
      </c>
      <c r="Q34" s="13">
        <f t="shared" si="5"/>
        <v>9750</v>
      </c>
      <c r="R34" s="13">
        <f t="shared" si="5"/>
        <v>9750</v>
      </c>
      <c r="S34" s="13">
        <f t="shared" si="5"/>
        <v>9750</v>
      </c>
      <c r="T34" s="13">
        <f t="shared" si="5"/>
        <v>9750</v>
      </c>
      <c r="U34" s="13">
        <f t="shared" si="5"/>
        <v>9750</v>
      </c>
      <c r="V34" s="13">
        <f t="shared" si="5"/>
        <v>9750</v>
      </c>
      <c r="W34" s="13">
        <f t="shared" si="5"/>
        <v>9750</v>
      </c>
      <c r="X34" s="13">
        <f t="shared" si="5"/>
        <v>9750</v>
      </c>
      <c r="Y34" s="13">
        <f t="shared" si="5"/>
        <v>9750</v>
      </c>
      <c r="Z34" s="13">
        <f t="shared" si="5"/>
        <v>9750</v>
      </c>
      <c r="AA34" s="13">
        <f t="shared" si="5"/>
        <v>9750</v>
      </c>
      <c r="AB34" s="86">
        <f t="shared" ref="AB34:AB45" si="7">SUM(P34:AA34)</f>
        <v>117000</v>
      </c>
    </row>
    <row r="35" spans="2:28" s="27" customFormat="1" x14ac:dyDescent="0.25">
      <c r="B35" s="12" t="str">
        <f>$B$5</f>
        <v>Product/Service 2</v>
      </c>
      <c r="C35" s="13">
        <f t="shared" si="4"/>
        <v>6000</v>
      </c>
      <c r="D35" s="13">
        <f t="shared" ref="D35:AA35" si="8">+D19*$C5</f>
        <v>6000</v>
      </c>
      <c r="E35" s="13">
        <f t="shared" si="8"/>
        <v>6000</v>
      </c>
      <c r="F35" s="13">
        <f t="shared" si="8"/>
        <v>6000</v>
      </c>
      <c r="G35" s="13">
        <f t="shared" si="8"/>
        <v>6000</v>
      </c>
      <c r="H35" s="13">
        <f t="shared" si="8"/>
        <v>6000</v>
      </c>
      <c r="I35" s="13">
        <f t="shared" si="8"/>
        <v>6000</v>
      </c>
      <c r="J35" s="13">
        <f t="shared" si="8"/>
        <v>6000</v>
      </c>
      <c r="K35" s="13">
        <f t="shared" si="8"/>
        <v>6000</v>
      </c>
      <c r="L35" s="13">
        <f t="shared" si="8"/>
        <v>6000</v>
      </c>
      <c r="M35" s="13">
        <f t="shared" si="8"/>
        <v>6000</v>
      </c>
      <c r="N35" s="13">
        <f t="shared" si="8"/>
        <v>6000</v>
      </c>
      <c r="O35" s="86">
        <f t="shared" si="6"/>
        <v>72000</v>
      </c>
      <c r="P35" s="13">
        <f t="shared" si="8"/>
        <v>7500</v>
      </c>
      <c r="Q35" s="13">
        <f t="shared" si="8"/>
        <v>7500</v>
      </c>
      <c r="R35" s="13">
        <f t="shared" si="8"/>
        <v>7500</v>
      </c>
      <c r="S35" s="13">
        <f t="shared" si="8"/>
        <v>7500</v>
      </c>
      <c r="T35" s="13">
        <f t="shared" si="8"/>
        <v>7500</v>
      </c>
      <c r="U35" s="13">
        <f t="shared" si="8"/>
        <v>7500</v>
      </c>
      <c r="V35" s="13">
        <f t="shared" si="8"/>
        <v>7500</v>
      </c>
      <c r="W35" s="13">
        <f t="shared" si="8"/>
        <v>7500</v>
      </c>
      <c r="X35" s="13">
        <f t="shared" si="8"/>
        <v>7500</v>
      </c>
      <c r="Y35" s="13">
        <f t="shared" si="8"/>
        <v>7500</v>
      </c>
      <c r="Z35" s="13">
        <f t="shared" si="8"/>
        <v>7500</v>
      </c>
      <c r="AA35" s="13">
        <f t="shared" si="8"/>
        <v>7500</v>
      </c>
      <c r="AB35" s="86">
        <f t="shared" si="7"/>
        <v>90000</v>
      </c>
    </row>
    <row r="36" spans="2:28" s="27" customFormat="1" x14ac:dyDescent="0.25">
      <c r="B36" s="12" t="str">
        <f>$B$6</f>
        <v>Product/Service 3</v>
      </c>
      <c r="C36" s="13">
        <f t="shared" si="4"/>
        <v>1500</v>
      </c>
      <c r="D36" s="13">
        <f t="shared" ref="D36:S36" si="9">+D20*$C6</f>
        <v>1500</v>
      </c>
      <c r="E36" s="13">
        <f t="shared" si="9"/>
        <v>1500</v>
      </c>
      <c r="F36" s="13">
        <f t="shared" si="9"/>
        <v>1500</v>
      </c>
      <c r="G36" s="13">
        <f t="shared" si="9"/>
        <v>1500</v>
      </c>
      <c r="H36" s="13">
        <f t="shared" si="9"/>
        <v>1500</v>
      </c>
      <c r="I36" s="13">
        <f t="shared" si="9"/>
        <v>1500</v>
      </c>
      <c r="J36" s="13">
        <f t="shared" si="9"/>
        <v>1500</v>
      </c>
      <c r="K36" s="13">
        <f t="shared" si="9"/>
        <v>1500</v>
      </c>
      <c r="L36" s="13">
        <f t="shared" si="9"/>
        <v>1500</v>
      </c>
      <c r="M36" s="13">
        <f t="shared" si="9"/>
        <v>1500</v>
      </c>
      <c r="N36" s="13">
        <f t="shared" si="9"/>
        <v>1500</v>
      </c>
      <c r="O36" s="86">
        <f t="shared" si="6"/>
        <v>18000</v>
      </c>
      <c r="P36" s="13">
        <f t="shared" si="9"/>
        <v>1750</v>
      </c>
      <c r="Q36" s="13">
        <f t="shared" si="9"/>
        <v>1750</v>
      </c>
      <c r="R36" s="13">
        <f t="shared" si="9"/>
        <v>1750</v>
      </c>
      <c r="S36" s="13">
        <f t="shared" si="9"/>
        <v>1750</v>
      </c>
      <c r="T36" s="13">
        <f t="shared" ref="T36:AA44" si="10">+T20*$C6</f>
        <v>1750</v>
      </c>
      <c r="U36" s="13">
        <f t="shared" si="10"/>
        <v>1750</v>
      </c>
      <c r="V36" s="13">
        <f t="shared" si="10"/>
        <v>1750</v>
      </c>
      <c r="W36" s="13">
        <f t="shared" si="10"/>
        <v>1750</v>
      </c>
      <c r="X36" s="13">
        <f t="shared" si="10"/>
        <v>1750</v>
      </c>
      <c r="Y36" s="13">
        <f t="shared" si="10"/>
        <v>1750</v>
      </c>
      <c r="Z36" s="13">
        <f t="shared" si="10"/>
        <v>1750</v>
      </c>
      <c r="AA36" s="13">
        <f t="shared" si="10"/>
        <v>1750</v>
      </c>
      <c r="AB36" s="86">
        <f t="shared" si="7"/>
        <v>21000</v>
      </c>
    </row>
    <row r="37" spans="2:28" s="27" customFormat="1" x14ac:dyDescent="0.25">
      <c r="B37" s="12" t="str">
        <f>$B$7</f>
        <v>Product/Service 4</v>
      </c>
      <c r="C37" s="13">
        <f t="shared" si="4"/>
        <v>5600</v>
      </c>
      <c r="D37" s="13">
        <f t="shared" ref="D37:S37" si="11">+D21*$C7</f>
        <v>5600</v>
      </c>
      <c r="E37" s="13">
        <f t="shared" si="11"/>
        <v>5600</v>
      </c>
      <c r="F37" s="13">
        <f t="shared" si="11"/>
        <v>5600</v>
      </c>
      <c r="G37" s="13">
        <f t="shared" si="11"/>
        <v>5600</v>
      </c>
      <c r="H37" s="13">
        <f t="shared" si="11"/>
        <v>5600</v>
      </c>
      <c r="I37" s="13">
        <f t="shared" si="11"/>
        <v>5600</v>
      </c>
      <c r="J37" s="13">
        <f t="shared" si="11"/>
        <v>5600</v>
      </c>
      <c r="K37" s="13">
        <f t="shared" si="11"/>
        <v>5600</v>
      </c>
      <c r="L37" s="13">
        <f t="shared" si="11"/>
        <v>5600</v>
      </c>
      <c r="M37" s="13">
        <f t="shared" si="11"/>
        <v>5600</v>
      </c>
      <c r="N37" s="13">
        <f t="shared" si="11"/>
        <v>5600</v>
      </c>
      <c r="O37" s="86">
        <f t="shared" si="6"/>
        <v>67200</v>
      </c>
      <c r="P37" s="13">
        <f t="shared" si="11"/>
        <v>6300</v>
      </c>
      <c r="Q37" s="13">
        <f t="shared" si="11"/>
        <v>6300</v>
      </c>
      <c r="R37" s="13">
        <f t="shared" si="11"/>
        <v>6300</v>
      </c>
      <c r="S37" s="13">
        <f t="shared" si="11"/>
        <v>6300</v>
      </c>
      <c r="T37" s="13">
        <f t="shared" si="10"/>
        <v>6300</v>
      </c>
      <c r="U37" s="13">
        <f t="shared" si="10"/>
        <v>6300</v>
      </c>
      <c r="V37" s="13">
        <f t="shared" si="10"/>
        <v>6300</v>
      </c>
      <c r="W37" s="13">
        <f t="shared" si="10"/>
        <v>6300</v>
      </c>
      <c r="X37" s="13">
        <f t="shared" si="10"/>
        <v>6300</v>
      </c>
      <c r="Y37" s="13">
        <f t="shared" si="10"/>
        <v>6300</v>
      </c>
      <c r="Z37" s="13">
        <f t="shared" si="10"/>
        <v>6300</v>
      </c>
      <c r="AA37" s="13">
        <f t="shared" si="10"/>
        <v>6300</v>
      </c>
      <c r="AB37" s="86">
        <f t="shared" si="7"/>
        <v>75600</v>
      </c>
    </row>
    <row r="38" spans="2:28" s="27" customFormat="1" x14ac:dyDescent="0.25">
      <c r="B38" s="12" t="str">
        <f>$B$8</f>
        <v>Product/Service 5</v>
      </c>
      <c r="C38" s="13">
        <f t="shared" si="4"/>
        <v>0</v>
      </c>
      <c r="D38" s="13">
        <f t="shared" ref="D38:S38" si="12">+D22*$C8</f>
        <v>0</v>
      </c>
      <c r="E38" s="13">
        <f t="shared" si="12"/>
        <v>0</v>
      </c>
      <c r="F38" s="13">
        <f t="shared" si="12"/>
        <v>0</v>
      </c>
      <c r="G38" s="13">
        <f t="shared" si="12"/>
        <v>0</v>
      </c>
      <c r="H38" s="13">
        <f t="shared" si="12"/>
        <v>0</v>
      </c>
      <c r="I38" s="13">
        <f t="shared" si="12"/>
        <v>0</v>
      </c>
      <c r="J38" s="13">
        <f t="shared" si="12"/>
        <v>0</v>
      </c>
      <c r="K38" s="13">
        <f t="shared" si="12"/>
        <v>0</v>
      </c>
      <c r="L38" s="13">
        <f t="shared" si="12"/>
        <v>0</v>
      </c>
      <c r="M38" s="13">
        <f t="shared" si="12"/>
        <v>0</v>
      </c>
      <c r="N38" s="13">
        <f t="shared" si="12"/>
        <v>0</v>
      </c>
      <c r="O38" s="86">
        <f t="shared" si="6"/>
        <v>0</v>
      </c>
      <c r="P38" s="13">
        <f t="shared" si="12"/>
        <v>0</v>
      </c>
      <c r="Q38" s="13">
        <f t="shared" si="12"/>
        <v>0</v>
      </c>
      <c r="R38" s="13">
        <f t="shared" si="12"/>
        <v>0</v>
      </c>
      <c r="S38" s="13">
        <f t="shared" si="12"/>
        <v>0</v>
      </c>
      <c r="T38" s="13">
        <f t="shared" si="10"/>
        <v>0</v>
      </c>
      <c r="U38" s="13">
        <f t="shared" si="10"/>
        <v>0</v>
      </c>
      <c r="V38" s="13">
        <f t="shared" si="10"/>
        <v>0</v>
      </c>
      <c r="W38" s="13">
        <f t="shared" si="10"/>
        <v>0</v>
      </c>
      <c r="X38" s="13">
        <f t="shared" si="10"/>
        <v>0</v>
      </c>
      <c r="Y38" s="13">
        <f t="shared" si="10"/>
        <v>0</v>
      </c>
      <c r="Z38" s="13">
        <f t="shared" si="10"/>
        <v>0</v>
      </c>
      <c r="AA38" s="13">
        <f t="shared" si="10"/>
        <v>0</v>
      </c>
      <c r="AB38" s="86">
        <f t="shared" si="7"/>
        <v>0</v>
      </c>
    </row>
    <row r="39" spans="2:28" s="27" customFormat="1" x14ac:dyDescent="0.25">
      <c r="B39" s="12">
        <f>$B$9</f>
        <v>0</v>
      </c>
      <c r="C39" s="13">
        <f t="shared" si="4"/>
        <v>0</v>
      </c>
      <c r="D39" s="13">
        <f t="shared" ref="D39:S39" si="13">+D23*$C9</f>
        <v>0</v>
      </c>
      <c r="E39" s="13">
        <f t="shared" si="13"/>
        <v>0</v>
      </c>
      <c r="F39" s="13">
        <f t="shared" si="13"/>
        <v>0</v>
      </c>
      <c r="G39" s="13">
        <f t="shared" si="13"/>
        <v>0</v>
      </c>
      <c r="H39" s="13">
        <f t="shared" si="13"/>
        <v>0</v>
      </c>
      <c r="I39" s="13">
        <f t="shared" si="13"/>
        <v>0</v>
      </c>
      <c r="J39" s="13">
        <f t="shared" si="13"/>
        <v>0</v>
      </c>
      <c r="K39" s="13">
        <f t="shared" si="13"/>
        <v>0</v>
      </c>
      <c r="L39" s="13">
        <f t="shared" si="13"/>
        <v>0</v>
      </c>
      <c r="M39" s="13">
        <f t="shared" si="13"/>
        <v>0</v>
      </c>
      <c r="N39" s="13">
        <f t="shared" si="13"/>
        <v>0</v>
      </c>
      <c r="O39" s="86">
        <f t="shared" si="6"/>
        <v>0</v>
      </c>
      <c r="P39" s="13">
        <f t="shared" si="13"/>
        <v>0</v>
      </c>
      <c r="Q39" s="13">
        <f t="shared" si="13"/>
        <v>0</v>
      </c>
      <c r="R39" s="13">
        <f t="shared" si="13"/>
        <v>0</v>
      </c>
      <c r="S39" s="13">
        <f t="shared" si="13"/>
        <v>0</v>
      </c>
      <c r="T39" s="13">
        <f t="shared" si="10"/>
        <v>0</v>
      </c>
      <c r="U39" s="13">
        <f t="shared" si="10"/>
        <v>0</v>
      </c>
      <c r="V39" s="13">
        <f t="shared" si="10"/>
        <v>0</v>
      </c>
      <c r="W39" s="13">
        <f t="shared" si="10"/>
        <v>0</v>
      </c>
      <c r="X39" s="13">
        <f t="shared" si="10"/>
        <v>0</v>
      </c>
      <c r="Y39" s="13">
        <f t="shared" si="10"/>
        <v>0</v>
      </c>
      <c r="Z39" s="13">
        <f t="shared" si="10"/>
        <v>0</v>
      </c>
      <c r="AA39" s="13">
        <f t="shared" si="10"/>
        <v>0</v>
      </c>
      <c r="AB39" s="86">
        <f t="shared" si="7"/>
        <v>0</v>
      </c>
    </row>
    <row r="40" spans="2:28" s="27" customFormat="1" x14ac:dyDescent="0.25">
      <c r="B40" s="12">
        <f>$B$10</f>
        <v>0</v>
      </c>
      <c r="C40" s="13">
        <f t="shared" si="4"/>
        <v>0</v>
      </c>
      <c r="D40" s="13">
        <f t="shared" ref="D40:S40" si="14">+D24*$C10</f>
        <v>0</v>
      </c>
      <c r="E40" s="13">
        <f t="shared" si="14"/>
        <v>0</v>
      </c>
      <c r="F40" s="13">
        <f t="shared" si="14"/>
        <v>0</v>
      </c>
      <c r="G40" s="13">
        <f t="shared" si="14"/>
        <v>0</v>
      </c>
      <c r="H40" s="13">
        <f t="shared" si="14"/>
        <v>0</v>
      </c>
      <c r="I40" s="13">
        <f t="shared" si="14"/>
        <v>0</v>
      </c>
      <c r="J40" s="13">
        <f t="shared" si="14"/>
        <v>0</v>
      </c>
      <c r="K40" s="13">
        <f t="shared" si="14"/>
        <v>0</v>
      </c>
      <c r="L40" s="13">
        <f t="shared" si="14"/>
        <v>0</v>
      </c>
      <c r="M40" s="13">
        <f t="shared" si="14"/>
        <v>0</v>
      </c>
      <c r="N40" s="13">
        <f t="shared" si="14"/>
        <v>0</v>
      </c>
      <c r="O40" s="86">
        <f t="shared" si="6"/>
        <v>0</v>
      </c>
      <c r="P40" s="13">
        <f t="shared" si="14"/>
        <v>0</v>
      </c>
      <c r="Q40" s="13">
        <f t="shared" si="14"/>
        <v>0</v>
      </c>
      <c r="R40" s="13">
        <f t="shared" si="14"/>
        <v>0</v>
      </c>
      <c r="S40" s="13">
        <f t="shared" si="14"/>
        <v>0</v>
      </c>
      <c r="T40" s="13">
        <f t="shared" si="10"/>
        <v>0</v>
      </c>
      <c r="U40" s="13">
        <f t="shared" si="10"/>
        <v>0</v>
      </c>
      <c r="V40" s="13">
        <f t="shared" si="10"/>
        <v>0</v>
      </c>
      <c r="W40" s="13">
        <f t="shared" si="10"/>
        <v>0</v>
      </c>
      <c r="X40" s="13">
        <f t="shared" si="10"/>
        <v>0</v>
      </c>
      <c r="Y40" s="13">
        <f t="shared" si="10"/>
        <v>0</v>
      </c>
      <c r="Z40" s="13">
        <f t="shared" si="10"/>
        <v>0</v>
      </c>
      <c r="AA40" s="13">
        <f t="shared" si="10"/>
        <v>0</v>
      </c>
      <c r="AB40" s="86">
        <f t="shared" si="7"/>
        <v>0</v>
      </c>
    </row>
    <row r="41" spans="2:28" s="27" customFormat="1" x14ac:dyDescent="0.25">
      <c r="B41" s="12">
        <f>$B$11</f>
        <v>0</v>
      </c>
      <c r="C41" s="13">
        <f t="shared" si="4"/>
        <v>0</v>
      </c>
      <c r="D41" s="13">
        <f t="shared" ref="D41:S41" si="15">+D25*$C11</f>
        <v>0</v>
      </c>
      <c r="E41" s="13">
        <f t="shared" si="15"/>
        <v>0</v>
      </c>
      <c r="F41" s="13">
        <f t="shared" si="15"/>
        <v>0</v>
      </c>
      <c r="G41" s="13">
        <f t="shared" si="15"/>
        <v>0</v>
      </c>
      <c r="H41" s="13">
        <f t="shared" si="15"/>
        <v>0</v>
      </c>
      <c r="I41" s="13">
        <f t="shared" si="15"/>
        <v>0</v>
      </c>
      <c r="J41" s="13">
        <f t="shared" si="15"/>
        <v>0</v>
      </c>
      <c r="K41" s="13">
        <f t="shared" si="15"/>
        <v>0</v>
      </c>
      <c r="L41" s="13">
        <f t="shared" si="15"/>
        <v>0</v>
      </c>
      <c r="M41" s="13">
        <f t="shared" si="15"/>
        <v>0</v>
      </c>
      <c r="N41" s="13">
        <f t="shared" si="15"/>
        <v>0</v>
      </c>
      <c r="O41" s="86">
        <f t="shared" si="6"/>
        <v>0</v>
      </c>
      <c r="P41" s="13">
        <f t="shared" si="15"/>
        <v>0</v>
      </c>
      <c r="Q41" s="13">
        <f t="shared" si="15"/>
        <v>0</v>
      </c>
      <c r="R41" s="13">
        <f t="shared" si="15"/>
        <v>0</v>
      </c>
      <c r="S41" s="13">
        <f t="shared" si="15"/>
        <v>0</v>
      </c>
      <c r="T41" s="13">
        <f t="shared" si="10"/>
        <v>0</v>
      </c>
      <c r="U41" s="13">
        <f t="shared" si="10"/>
        <v>0</v>
      </c>
      <c r="V41" s="13">
        <f t="shared" si="10"/>
        <v>0</v>
      </c>
      <c r="W41" s="13">
        <f t="shared" si="10"/>
        <v>0</v>
      </c>
      <c r="X41" s="13">
        <f t="shared" si="10"/>
        <v>0</v>
      </c>
      <c r="Y41" s="13">
        <f t="shared" si="10"/>
        <v>0</v>
      </c>
      <c r="Z41" s="13">
        <f t="shared" si="10"/>
        <v>0</v>
      </c>
      <c r="AA41" s="13">
        <f t="shared" si="10"/>
        <v>0</v>
      </c>
      <c r="AB41" s="86">
        <f t="shared" si="7"/>
        <v>0</v>
      </c>
    </row>
    <row r="42" spans="2:28" s="27" customFormat="1" x14ac:dyDescent="0.25">
      <c r="B42" s="12">
        <f>$B$12</f>
        <v>0</v>
      </c>
      <c r="C42" s="13">
        <f t="shared" si="4"/>
        <v>0</v>
      </c>
      <c r="D42" s="13">
        <f t="shared" ref="D42:S42" si="16">+D26*$C12</f>
        <v>0</v>
      </c>
      <c r="E42" s="13">
        <f t="shared" si="16"/>
        <v>0</v>
      </c>
      <c r="F42" s="13">
        <f t="shared" si="16"/>
        <v>0</v>
      </c>
      <c r="G42" s="13">
        <f t="shared" si="16"/>
        <v>0</v>
      </c>
      <c r="H42" s="13">
        <f t="shared" si="16"/>
        <v>0</v>
      </c>
      <c r="I42" s="13">
        <f t="shared" si="16"/>
        <v>0</v>
      </c>
      <c r="J42" s="13">
        <f t="shared" si="16"/>
        <v>0</v>
      </c>
      <c r="K42" s="13">
        <f t="shared" si="16"/>
        <v>0</v>
      </c>
      <c r="L42" s="13">
        <f t="shared" si="16"/>
        <v>0</v>
      </c>
      <c r="M42" s="13">
        <f t="shared" si="16"/>
        <v>0</v>
      </c>
      <c r="N42" s="13">
        <f t="shared" si="16"/>
        <v>0</v>
      </c>
      <c r="O42" s="86">
        <f t="shared" si="6"/>
        <v>0</v>
      </c>
      <c r="P42" s="13">
        <f t="shared" si="16"/>
        <v>0</v>
      </c>
      <c r="Q42" s="13">
        <f t="shared" si="16"/>
        <v>0</v>
      </c>
      <c r="R42" s="13">
        <f t="shared" si="16"/>
        <v>0</v>
      </c>
      <c r="S42" s="13">
        <f t="shared" si="16"/>
        <v>0</v>
      </c>
      <c r="T42" s="13">
        <f t="shared" si="10"/>
        <v>0</v>
      </c>
      <c r="U42" s="13">
        <f t="shared" si="10"/>
        <v>0</v>
      </c>
      <c r="V42" s="13">
        <f t="shared" si="10"/>
        <v>0</v>
      </c>
      <c r="W42" s="13">
        <f t="shared" si="10"/>
        <v>0</v>
      </c>
      <c r="X42" s="13">
        <f t="shared" si="10"/>
        <v>0</v>
      </c>
      <c r="Y42" s="13">
        <f t="shared" si="10"/>
        <v>0</v>
      </c>
      <c r="Z42" s="13">
        <f t="shared" si="10"/>
        <v>0</v>
      </c>
      <c r="AA42" s="13">
        <f t="shared" si="10"/>
        <v>0</v>
      </c>
      <c r="AB42" s="86">
        <f t="shared" si="7"/>
        <v>0</v>
      </c>
    </row>
    <row r="43" spans="2:28" s="27" customFormat="1" x14ac:dyDescent="0.25">
      <c r="B43" s="12">
        <f>$B$13</f>
        <v>0</v>
      </c>
      <c r="C43" s="13">
        <f t="shared" si="4"/>
        <v>0</v>
      </c>
      <c r="D43" s="13">
        <f t="shared" ref="D43:S43" si="17">+D27*$C13</f>
        <v>0</v>
      </c>
      <c r="E43" s="13">
        <f t="shared" si="17"/>
        <v>0</v>
      </c>
      <c r="F43" s="13">
        <f t="shared" si="17"/>
        <v>0</v>
      </c>
      <c r="G43" s="13">
        <f t="shared" si="17"/>
        <v>0</v>
      </c>
      <c r="H43" s="13">
        <f t="shared" si="17"/>
        <v>0</v>
      </c>
      <c r="I43" s="13">
        <f t="shared" si="17"/>
        <v>0</v>
      </c>
      <c r="J43" s="13">
        <f t="shared" si="17"/>
        <v>0</v>
      </c>
      <c r="K43" s="13">
        <f t="shared" si="17"/>
        <v>0</v>
      </c>
      <c r="L43" s="13">
        <f t="shared" si="17"/>
        <v>0</v>
      </c>
      <c r="M43" s="13">
        <f t="shared" si="17"/>
        <v>0</v>
      </c>
      <c r="N43" s="13">
        <f t="shared" si="17"/>
        <v>0</v>
      </c>
      <c r="O43" s="86">
        <f t="shared" si="6"/>
        <v>0</v>
      </c>
      <c r="P43" s="13">
        <f t="shared" si="17"/>
        <v>0</v>
      </c>
      <c r="Q43" s="13">
        <f t="shared" si="17"/>
        <v>0</v>
      </c>
      <c r="R43" s="13">
        <f t="shared" si="17"/>
        <v>0</v>
      </c>
      <c r="S43" s="13">
        <f t="shared" si="17"/>
        <v>0</v>
      </c>
      <c r="T43" s="13">
        <f t="shared" si="10"/>
        <v>0</v>
      </c>
      <c r="U43" s="13">
        <f t="shared" si="10"/>
        <v>0</v>
      </c>
      <c r="V43" s="13">
        <f t="shared" si="10"/>
        <v>0</v>
      </c>
      <c r="W43" s="13">
        <f t="shared" si="10"/>
        <v>0</v>
      </c>
      <c r="X43" s="13">
        <f t="shared" si="10"/>
        <v>0</v>
      </c>
      <c r="Y43" s="13">
        <f t="shared" si="10"/>
        <v>0</v>
      </c>
      <c r="Z43" s="13">
        <f t="shared" si="10"/>
        <v>0</v>
      </c>
      <c r="AA43" s="13">
        <f t="shared" si="10"/>
        <v>0</v>
      </c>
      <c r="AB43" s="86">
        <f t="shared" si="7"/>
        <v>0</v>
      </c>
    </row>
    <row r="44" spans="2:28" s="27" customFormat="1" x14ac:dyDescent="0.25">
      <c r="B44" s="12">
        <f>$B$14</f>
        <v>0</v>
      </c>
      <c r="C44" s="13">
        <f t="shared" si="4"/>
        <v>0</v>
      </c>
      <c r="D44" s="13">
        <f t="shared" ref="D44:S44" si="18">+D28*$C14</f>
        <v>0</v>
      </c>
      <c r="E44" s="13">
        <f t="shared" si="18"/>
        <v>0</v>
      </c>
      <c r="F44" s="13">
        <f t="shared" si="18"/>
        <v>0</v>
      </c>
      <c r="G44" s="13">
        <f t="shared" si="18"/>
        <v>0</v>
      </c>
      <c r="H44" s="13">
        <f t="shared" si="18"/>
        <v>0</v>
      </c>
      <c r="I44" s="13">
        <f t="shared" si="18"/>
        <v>0</v>
      </c>
      <c r="J44" s="13">
        <f t="shared" si="18"/>
        <v>0</v>
      </c>
      <c r="K44" s="13">
        <f t="shared" si="18"/>
        <v>0</v>
      </c>
      <c r="L44" s="13">
        <f t="shared" si="18"/>
        <v>0</v>
      </c>
      <c r="M44" s="13">
        <f t="shared" si="18"/>
        <v>0</v>
      </c>
      <c r="N44" s="13">
        <f t="shared" si="18"/>
        <v>0</v>
      </c>
      <c r="O44" s="86">
        <f t="shared" si="6"/>
        <v>0</v>
      </c>
      <c r="P44" s="13">
        <f t="shared" si="18"/>
        <v>0</v>
      </c>
      <c r="Q44" s="13">
        <f t="shared" si="18"/>
        <v>0</v>
      </c>
      <c r="R44" s="13">
        <f t="shared" si="18"/>
        <v>0</v>
      </c>
      <c r="S44" s="13">
        <f t="shared" si="18"/>
        <v>0</v>
      </c>
      <c r="T44" s="13">
        <f t="shared" si="10"/>
        <v>0</v>
      </c>
      <c r="U44" s="13">
        <f t="shared" si="10"/>
        <v>0</v>
      </c>
      <c r="V44" s="13">
        <f t="shared" si="10"/>
        <v>0</v>
      </c>
      <c r="W44" s="13">
        <f t="shared" si="10"/>
        <v>0</v>
      </c>
      <c r="X44" s="13">
        <f t="shared" si="10"/>
        <v>0</v>
      </c>
      <c r="Y44" s="13">
        <f t="shared" si="10"/>
        <v>0</v>
      </c>
      <c r="Z44" s="13">
        <f t="shared" si="10"/>
        <v>0</v>
      </c>
      <c r="AA44" s="13">
        <f t="shared" si="10"/>
        <v>0</v>
      </c>
      <c r="AB44" s="86">
        <f t="shared" si="7"/>
        <v>0</v>
      </c>
    </row>
    <row r="45" spans="2:28" s="27" customFormat="1" ht="13.8" thickBot="1" x14ac:dyDescent="0.3">
      <c r="B45" s="14" t="s">
        <v>46</v>
      </c>
      <c r="C45" s="15">
        <f>SUM(C34:C44)</f>
        <v>17600</v>
      </c>
      <c r="D45" s="15">
        <f t="shared" ref="D45:N45" si="19">SUM(D34:D44)</f>
        <v>17600</v>
      </c>
      <c r="E45" s="15">
        <f t="shared" si="19"/>
        <v>17600</v>
      </c>
      <c r="F45" s="15">
        <f t="shared" si="19"/>
        <v>17600</v>
      </c>
      <c r="G45" s="15">
        <f t="shared" si="19"/>
        <v>17600</v>
      </c>
      <c r="H45" s="15">
        <f t="shared" si="19"/>
        <v>17600</v>
      </c>
      <c r="I45" s="15">
        <f t="shared" si="19"/>
        <v>22100</v>
      </c>
      <c r="J45" s="15">
        <f t="shared" si="19"/>
        <v>22100</v>
      </c>
      <c r="K45" s="15">
        <f t="shared" si="19"/>
        <v>22100</v>
      </c>
      <c r="L45" s="15">
        <f t="shared" si="19"/>
        <v>22100</v>
      </c>
      <c r="M45" s="15">
        <f t="shared" si="19"/>
        <v>22100</v>
      </c>
      <c r="N45" s="15">
        <f t="shared" si="19"/>
        <v>22100</v>
      </c>
      <c r="O45" s="87">
        <f t="shared" si="6"/>
        <v>238200</v>
      </c>
      <c r="P45" s="15">
        <f>SUM(P34:P44)</f>
        <v>25300</v>
      </c>
      <c r="Q45" s="15">
        <f t="shared" ref="Q45:AA45" si="20">SUM(Q34:Q44)</f>
        <v>25300</v>
      </c>
      <c r="R45" s="15">
        <f t="shared" si="20"/>
        <v>25300</v>
      </c>
      <c r="S45" s="15">
        <f t="shared" si="20"/>
        <v>25300</v>
      </c>
      <c r="T45" s="15">
        <f t="shared" si="20"/>
        <v>25300</v>
      </c>
      <c r="U45" s="15">
        <f t="shared" si="20"/>
        <v>25300</v>
      </c>
      <c r="V45" s="15">
        <f t="shared" si="20"/>
        <v>25300</v>
      </c>
      <c r="W45" s="15">
        <f t="shared" si="20"/>
        <v>25300</v>
      </c>
      <c r="X45" s="15">
        <f t="shared" si="20"/>
        <v>25300</v>
      </c>
      <c r="Y45" s="15">
        <f t="shared" si="20"/>
        <v>25300</v>
      </c>
      <c r="Z45" s="15">
        <f t="shared" si="20"/>
        <v>25300</v>
      </c>
      <c r="AA45" s="15">
        <f t="shared" si="20"/>
        <v>25300</v>
      </c>
      <c r="AB45" s="87">
        <f t="shared" si="7"/>
        <v>303600</v>
      </c>
    </row>
    <row r="46" spans="2:28" s="28" customFormat="1" x14ac:dyDescent="0.25">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sheetData>
  <mergeCells count="1">
    <mergeCell ref="G2:O2"/>
  </mergeCells>
  <dataValidations count="1">
    <dataValidation type="whole" allowBlank="1" showInputMessage="1" showErrorMessage="1" sqref="E4:E14" xr:uid="{00000000-0002-0000-0000-000000000000}">
      <formula1>0</formula1>
      <formula2>12</formula2>
    </dataValidation>
  </dataValidations>
  <pageMargins left="0.25" right="0.25" top="0.75" bottom="0.75" header="0.3" footer="0.3"/>
  <pageSetup paperSize="5" scale="62" orientation="landscape" r:id="rId1"/>
  <ignoredErrors>
    <ignoredError sqref="O29 O34:O45"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53"/>
  <sheetViews>
    <sheetView topLeftCell="A22" workbookViewId="0">
      <selection activeCell="M47" sqref="M47"/>
    </sheetView>
  </sheetViews>
  <sheetFormatPr defaultRowHeight="13.2" x14ac:dyDescent="0.25"/>
  <cols>
    <col min="1" max="1" width="5.5546875" customWidth="1"/>
    <col min="2" max="2" width="26.33203125" customWidth="1"/>
    <col min="3" max="14" width="10.33203125" bestFit="1" customWidth="1"/>
    <col min="15" max="15" width="11.88671875" customWidth="1"/>
    <col min="16" max="27" width="10.33203125" bestFit="1" customWidth="1"/>
    <col min="28" max="28" width="11.44140625" customWidth="1"/>
  </cols>
  <sheetData>
    <row r="1" spans="2:27" s="46" customFormat="1" ht="26.25" customHeight="1" x14ac:dyDescent="0.3">
      <c r="B1" s="67" t="s">
        <v>56</v>
      </c>
      <c r="C1" s="68"/>
      <c r="D1" s="68"/>
      <c r="E1" s="68"/>
      <c r="F1" s="68"/>
      <c r="G1" s="68"/>
      <c r="H1" s="68"/>
      <c r="I1" s="68"/>
      <c r="J1" s="68"/>
      <c r="K1" s="68"/>
      <c r="L1" s="68"/>
      <c r="M1" s="68"/>
      <c r="N1" s="68"/>
      <c r="O1" s="68"/>
      <c r="P1" s="68"/>
      <c r="Q1" s="68"/>
      <c r="R1" s="68"/>
      <c r="S1" s="68"/>
      <c r="T1" s="68"/>
      <c r="U1" s="68"/>
      <c r="V1" s="68"/>
      <c r="W1" s="68"/>
      <c r="X1" s="68"/>
      <c r="Y1" s="68"/>
      <c r="Z1" s="68"/>
      <c r="AA1" s="68"/>
    </row>
    <row r="2" spans="2:27" x14ac:dyDescent="0.25">
      <c r="B2" s="17" t="s">
        <v>88</v>
      </c>
    </row>
    <row r="3" spans="2:27" ht="13.8" thickBot="1" x14ac:dyDescent="0.3">
      <c r="B3" s="17"/>
    </row>
    <row r="4" spans="2:27" ht="26.4" x14ac:dyDescent="0.25">
      <c r="B4" s="143" t="s">
        <v>42</v>
      </c>
      <c r="C4" s="139" t="s">
        <v>114</v>
      </c>
      <c r="D4" s="136"/>
      <c r="E4" s="136"/>
    </row>
    <row r="5" spans="2:27" x14ac:dyDescent="0.25">
      <c r="B5" s="146" t="str">
        <f>Sales!B4</f>
        <v>Product/Service 1</v>
      </c>
      <c r="C5" s="140">
        <v>5</v>
      </c>
      <c r="D5" s="138"/>
      <c r="E5" s="137"/>
    </row>
    <row r="6" spans="2:27" x14ac:dyDescent="0.25">
      <c r="B6" s="146" t="str">
        <f>Sales!B5</f>
        <v>Product/Service 2</v>
      </c>
      <c r="C6" s="141">
        <v>3</v>
      </c>
      <c r="D6" s="138"/>
      <c r="E6" s="137"/>
    </row>
    <row r="7" spans="2:27" x14ac:dyDescent="0.25">
      <c r="B7" s="146" t="str">
        <f>Sales!B6</f>
        <v>Product/Service 3</v>
      </c>
      <c r="C7" s="141">
        <v>1</v>
      </c>
      <c r="D7" s="138"/>
      <c r="E7" s="137"/>
    </row>
    <row r="8" spans="2:27" x14ac:dyDescent="0.25">
      <c r="B8" s="146" t="str">
        <f>Sales!B7</f>
        <v>Product/Service 4</v>
      </c>
      <c r="C8" s="141">
        <v>4</v>
      </c>
      <c r="D8" s="138"/>
      <c r="E8" s="137"/>
    </row>
    <row r="9" spans="2:27" x14ac:dyDescent="0.25">
      <c r="B9" s="146" t="str">
        <f>Sales!B8</f>
        <v>Product/Service 5</v>
      </c>
      <c r="C9" s="141"/>
      <c r="D9" s="138"/>
      <c r="E9" s="137"/>
    </row>
    <row r="10" spans="2:27" x14ac:dyDescent="0.25">
      <c r="B10" s="146">
        <f>Sales!B9</f>
        <v>0</v>
      </c>
      <c r="C10" s="141"/>
      <c r="D10" s="138"/>
      <c r="E10" s="137"/>
    </row>
    <row r="11" spans="2:27" x14ac:dyDescent="0.25">
      <c r="B11" s="146">
        <f>Sales!B10</f>
        <v>0</v>
      </c>
      <c r="C11" s="141"/>
      <c r="D11" s="138"/>
      <c r="E11" s="137"/>
    </row>
    <row r="12" spans="2:27" x14ac:dyDescent="0.25">
      <c r="B12" s="146">
        <f>Sales!B11</f>
        <v>0</v>
      </c>
      <c r="C12" s="141"/>
      <c r="D12" s="138"/>
      <c r="E12" s="137"/>
    </row>
    <row r="13" spans="2:27" x14ac:dyDescent="0.25">
      <c r="B13" s="146">
        <f>Sales!B12</f>
        <v>0</v>
      </c>
      <c r="C13" s="141"/>
      <c r="D13" s="138"/>
      <c r="E13" s="137"/>
    </row>
    <row r="14" spans="2:27" x14ac:dyDescent="0.25">
      <c r="B14" s="146">
        <f>Sales!B13</f>
        <v>0</v>
      </c>
      <c r="C14" s="141"/>
      <c r="D14" s="138"/>
      <c r="E14" s="137"/>
    </row>
    <row r="15" spans="2:27" ht="13.8" thickBot="1" x14ac:dyDescent="0.3">
      <c r="B15" s="146">
        <f>Sales!B14</f>
        <v>0</v>
      </c>
      <c r="C15" s="142"/>
      <c r="D15" s="138"/>
      <c r="E15" s="137"/>
    </row>
    <row r="16" spans="2:27" ht="13.8" thickBot="1" x14ac:dyDescent="0.3"/>
    <row r="17" spans="2:28" s="26" customFormat="1" x14ac:dyDescent="0.25">
      <c r="B17" s="10" t="s">
        <v>79</v>
      </c>
      <c r="C17" s="11">
        <v>1</v>
      </c>
      <c r="D17" s="11">
        <v>2</v>
      </c>
      <c r="E17" s="11">
        <v>3</v>
      </c>
      <c r="F17" s="11">
        <v>4</v>
      </c>
      <c r="G17" s="11">
        <v>5</v>
      </c>
      <c r="H17" s="11">
        <v>6</v>
      </c>
      <c r="I17" s="11">
        <v>7</v>
      </c>
      <c r="J17" s="11">
        <v>8</v>
      </c>
      <c r="K17" s="11">
        <v>9</v>
      </c>
      <c r="L17" s="11">
        <v>10</v>
      </c>
      <c r="M17" s="11">
        <v>11</v>
      </c>
      <c r="N17" s="11">
        <v>12</v>
      </c>
      <c r="O17" s="89" t="s">
        <v>90</v>
      </c>
      <c r="P17" s="11">
        <v>13</v>
      </c>
      <c r="Q17" s="11">
        <v>14</v>
      </c>
      <c r="R17" s="11">
        <v>15</v>
      </c>
      <c r="S17" s="11">
        <v>16</v>
      </c>
      <c r="T17" s="11">
        <v>17</v>
      </c>
      <c r="U17" s="11">
        <v>18</v>
      </c>
      <c r="V17" s="11">
        <v>19</v>
      </c>
      <c r="W17" s="11">
        <v>20</v>
      </c>
      <c r="X17" s="11">
        <v>21</v>
      </c>
      <c r="Y17" s="11">
        <v>22</v>
      </c>
      <c r="Z17" s="11">
        <v>23</v>
      </c>
      <c r="AA17" s="11">
        <v>24</v>
      </c>
      <c r="AB17" s="89" t="s">
        <v>91</v>
      </c>
    </row>
    <row r="18" spans="2:28" s="27" customFormat="1" x14ac:dyDescent="0.25">
      <c r="B18" s="56" t="str">
        <f>Sales!B4</f>
        <v>Product/Service 1</v>
      </c>
      <c r="C18" s="145">
        <f>Sales!C18*'Cost of Goods Sold'!$C$5</f>
        <v>1500</v>
      </c>
      <c r="D18" s="145">
        <f>Sales!D18*'Cost of Goods Sold'!$C$5</f>
        <v>1500</v>
      </c>
      <c r="E18" s="145">
        <f>Sales!E18*'Cost of Goods Sold'!$C$5</f>
        <v>1500</v>
      </c>
      <c r="F18" s="145">
        <f>Sales!F18*'Cost of Goods Sold'!$C$5</f>
        <v>1500</v>
      </c>
      <c r="G18" s="145">
        <f>Sales!G18*'Cost of Goods Sold'!$C$5</f>
        <v>1500</v>
      </c>
      <c r="H18" s="145">
        <f>Sales!H18*'Cost of Goods Sold'!$C$5</f>
        <v>1500</v>
      </c>
      <c r="I18" s="145">
        <f>Sales!I18*'Cost of Goods Sold'!$C$5</f>
        <v>3000</v>
      </c>
      <c r="J18" s="145">
        <f>Sales!J18*'Cost of Goods Sold'!$C$5</f>
        <v>3000</v>
      </c>
      <c r="K18" s="145">
        <f>Sales!K18*'Cost of Goods Sold'!$C$5</f>
        <v>3000</v>
      </c>
      <c r="L18" s="145">
        <f>Sales!L18*'Cost of Goods Sold'!$C$5</f>
        <v>3000</v>
      </c>
      <c r="M18" s="145">
        <f>Sales!M18*'Cost of Goods Sold'!$C$5</f>
        <v>3000</v>
      </c>
      <c r="N18" s="145">
        <f>Sales!N18*'Cost of Goods Sold'!$C$5</f>
        <v>3000</v>
      </c>
      <c r="O18" s="86">
        <f t="shared" ref="O18:O29" si="0">SUM(C18:N18)</f>
        <v>27000</v>
      </c>
      <c r="P18" s="145">
        <f>Sales!P18*'Cost of Goods Sold'!$C$5</f>
        <v>3250</v>
      </c>
      <c r="Q18" s="145">
        <f>Sales!Q18*'Cost of Goods Sold'!$C$5</f>
        <v>3250</v>
      </c>
      <c r="R18" s="145">
        <f>Sales!R18*'Cost of Goods Sold'!$C$5</f>
        <v>3250</v>
      </c>
      <c r="S18" s="145">
        <f>Sales!S18*'Cost of Goods Sold'!$C$5</f>
        <v>3250</v>
      </c>
      <c r="T18" s="145">
        <f>Sales!T18*'Cost of Goods Sold'!$C$5</f>
        <v>3250</v>
      </c>
      <c r="U18" s="145">
        <f>Sales!U18*'Cost of Goods Sold'!$C$5</f>
        <v>3250</v>
      </c>
      <c r="V18" s="145">
        <f>Sales!V18*'Cost of Goods Sold'!$C$5</f>
        <v>3250</v>
      </c>
      <c r="W18" s="145">
        <f>Sales!W18*'Cost of Goods Sold'!$C$5</f>
        <v>3250</v>
      </c>
      <c r="X18" s="145">
        <f>Sales!X18*'Cost of Goods Sold'!$C$5</f>
        <v>3250</v>
      </c>
      <c r="Y18" s="145">
        <f>Sales!Y18*'Cost of Goods Sold'!$C$5</f>
        <v>3250</v>
      </c>
      <c r="Z18" s="145">
        <f>Sales!Z18*'Cost of Goods Sold'!$C$5</f>
        <v>3250</v>
      </c>
      <c r="AA18" s="145">
        <f>Sales!AA18*'Cost of Goods Sold'!$C$5</f>
        <v>3250</v>
      </c>
      <c r="AB18" s="86">
        <f t="shared" ref="AB18:AB29" si="1">SUM(P18:AA18)</f>
        <v>39000</v>
      </c>
    </row>
    <row r="19" spans="2:28" s="27" customFormat="1" x14ac:dyDescent="0.25">
      <c r="B19" s="56" t="str">
        <f>Sales!B5</f>
        <v>Product/Service 2</v>
      </c>
      <c r="C19" s="145">
        <f>Sales!C19*'Cost of Goods Sold'!$C$6</f>
        <v>1200</v>
      </c>
      <c r="D19" s="145">
        <f>Sales!D19*'Cost of Goods Sold'!$C$6</f>
        <v>1200</v>
      </c>
      <c r="E19" s="145">
        <f>Sales!E19*'Cost of Goods Sold'!$C$6</f>
        <v>1200</v>
      </c>
      <c r="F19" s="145">
        <f>Sales!F19*'Cost of Goods Sold'!$C$6</f>
        <v>1200</v>
      </c>
      <c r="G19" s="145">
        <f>Sales!G19*'Cost of Goods Sold'!$C$6</f>
        <v>1200</v>
      </c>
      <c r="H19" s="145">
        <f>Sales!H19*'Cost of Goods Sold'!$C$6</f>
        <v>1200</v>
      </c>
      <c r="I19" s="145">
        <f>Sales!I19*'Cost of Goods Sold'!$C$6</f>
        <v>1200</v>
      </c>
      <c r="J19" s="145">
        <f>Sales!J19*'Cost of Goods Sold'!$C$6</f>
        <v>1200</v>
      </c>
      <c r="K19" s="145">
        <f>Sales!K19*'Cost of Goods Sold'!$C$6</f>
        <v>1200</v>
      </c>
      <c r="L19" s="145">
        <f>Sales!L19*'Cost of Goods Sold'!$C$6</f>
        <v>1200</v>
      </c>
      <c r="M19" s="145">
        <f>Sales!M19*'Cost of Goods Sold'!$C$6</f>
        <v>1200</v>
      </c>
      <c r="N19" s="145">
        <f>Sales!N19*'Cost of Goods Sold'!$C$6</f>
        <v>1200</v>
      </c>
      <c r="O19" s="86">
        <f t="shared" si="0"/>
        <v>14400</v>
      </c>
      <c r="P19" s="145">
        <f>Sales!P19*'Cost of Goods Sold'!$C$6</f>
        <v>1500</v>
      </c>
      <c r="Q19" s="145">
        <f>Sales!Q19*'Cost of Goods Sold'!$C$6</f>
        <v>1500</v>
      </c>
      <c r="R19" s="145">
        <f>Sales!R19*'Cost of Goods Sold'!$C$6</f>
        <v>1500</v>
      </c>
      <c r="S19" s="145">
        <f>Sales!S19*'Cost of Goods Sold'!$C$6</f>
        <v>1500</v>
      </c>
      <c r="T19" s="145">
        <f>Sales!T19*'Cost of Goods Sold'!$C$6</f>
        <v>1500</v>
      </c>
      <c r="U19" s="145">
        <f>Sales!U19*'Cost of Goods Sold'!$C$6</f>
        <v>1500</v>
      </c>
      <c r="V19" s="145">
        <f>Sales!V19*'Cost of Goods Sold'!$C$6</f>
        <v>1500</v>
      </c>
      <c r="W19" s="145">
        <f>Sales!W19*'Cost of Goods Sold'!$C$6</f>
        <v>1500</v>
      </c>
      <c r="X19" s="145">
        <f>Sales!X19*'Cost of Goods Sold'!$C$6</f>
        <v>1500</v>
      </c>
      <c r="Y19" s="145">
        <f>Sales!Y19*'Cost of Goods Sold'!$C$6</f>
        <v>1500</v>
      </c>
      <c r="Z19" s="145">
        <f>Sales!Z19*'Cost of Goods Sold'!$C$6</f>
        <v>1500</v>
      </c>
      <c r="AA19" s="145">
        <f>Sales!AA19*'Cost of Goods Sold'!$C$6</f>
        <v>1500</v>
      </c>
      <c r="AB19" s="86">
        <f t="shared" si="1"/>
        <v>18000</v>
      </c>
    </row>
    <row r="20" spans="2:28" s="27" customFormat="1" x14ac:dyDescent="0.25">
      <c r="B20" s="56" t="str">
        <f>Sales!B6</f>
        <v>Product/Service 3</v>
      </c>
      <c r="C20" s="145">
        <f>Sales!C20*'Cost of Goods Sold'!$C$7</f>
        <v>300</v>
      </c>
      <c r="D20" s="145">
        <f>Sales!D20*'Cost of Goods Sold'!$C$7</f>
        <v>300</v>
      </c>
      <c r="E20" s="145">
        <f>Sales!E20*'Cost of Goods Sold'!$C$7</f>
        <v>300</v>
      </c>
      <c r="F20" s="145">
        <f>Sales!F20*'Cost of Goods Sold'!$C$7</f>
        <v>300</v>
      </c>
      <c r="G20" s="145">
        <f>Sales!G20*'Cost of Goods Sold'!$C$7</f>
        <v>300</v>
      </c>
      <c r="H20" s="145">
        <f>Sales!H20*'Cost of Goods Sold'!$C$7</f>
        <v>300</v>
      </c>
      <c r="I20" s="145">
        <f>Sales!I20*'Cost of Goods Sold'!$C$7</f>
        <v>300</v>
      </c>
      <c r="J20" s="145">
        <f>Sales!J20*'Cost of Goods Sold'!$C$7</f>
        <v>300</v>
      </c>
      <c r="K20" s="145">
        <f>Sales!K20*'Cost of Goods Sold'!$C$7</f>
        <v>300</v>
      </c>
      <c r="L20" s="145">
        <f>Sales!L20*'Cost of Goods Sold'!$C$7</f>
        <v>300</v>
      </c>
      <c r="M20" s="145">
        <f>Sales!M20*'Cost of Goods Sold'!$C$7</f>
        <v>300</v>
      </c>
      <c r="N20" s="145">
        <f>Sales!N20*'Cost of Goods Sold'!$C$7</f>
        <v>300</v>
      </c>
      <c r="O20" s="86">
        <f t="shared" si="0"/>
        <v>3600</v>
      </c>
      <c r="P20" s="145">
        <f>Sales!P20*'Cost of Goods Sold'!$C$7</f>
        <v>350</v>
      </c>
      <c r="Q20" s="145">
        <f>Sales!Q20*'Cost of Goods Sold'!$C$7</f>
        <v>350</v>
      </c>
      <c r="R20" s="145">
        <f>Sales!R20*'Cost of Goods Sold'!$C$7</f>
        <v>350</v>
      </c>
      <c r="S20" s="145">
        <f>Sales!S20*'Cost of Goods Sold'!$C$7</f>
        <v>350</v>
      </c>
      <c r="T20" s="145">
        <f>Sales!T20*'Cost of Goods Sold'!$C$7</f>
        <v>350</v>
      </c>
      <c r="U20" s="145">
        <f>Sales!U20*'Cost of Goods Sold'!$C$7</f>
        <v>350</v>
      </c>
      <c r="V20" s="145">
        <f>Sales!V20*'Cost of Goods Sold'!$C$7</f>
        <v>350</v>
      </c>
      <c r="W20" s="145">
        <f>Sales!W20*'Cost of Goods Sold'!$C$7</f>
        <v>350</v>
      </c>
      <c r="X20" s="145">
        <f>Sales!X20*'Cost of Goods Sold'!$C$7</f>
        <v>350</v>
      </c>
      <c r="Y20" s="145">
        <f>Sales!Y20*'Cost of Goods Sold'!$C$7</f>
        <v>350</v>
      </c>
      <c r="Z20" s="145">
        <f>Sales!Z20*'Cost of Goods Sold'!$C$7</f>
        <v>350</v>
      </c>
      <c r="AA20" s="145">
        <f>Sales!AA20*'Cost of Goods Sold'!$C$7</f>
        <v>350</v>
      </c>
      <c r="AB20" s="86">
        <f t="shared" si="1"/>
        <v>4200</v>
      </c>
    </row>
    <row r="21" spans="2:28" s="27" customFormat="1" x14ac:dyDescent="0.25">
      <c r="B21" s="56" t="str">
        <f>Sales!B7</f>
        <v>Product/Service 4</v>
      </c>
      <c r="C21" s="145">
        <f>Sales!C21*'Cost of Goods Sold'!$C$8</f>
        <v>1600</v>
      </c>
      <c r="D21" s="145">
        <f>Sales!D21*'Cost of Goods Sold'!$C$8</f>
        <v>1600</v>
      </c>
      <c r="E21" s="145">
        <f>Sales!E21*'Cost of Goods Sold'!$C$8</f>
        <v>1600</v>
      </c>
      <c r="F21" s="145">
        <f>Sales!F21*'Cost of Goods Sold'!$C$8</f>
        <v>1600</v>
      </c>
      <c r="G21" s="145">
        <f>Sales!G21*'Cost of Goods Sold'!$C$8</f>
        <v>1600</v>
      </c>
      <c r="H21" s="145">
        <f>Sales!H21*'Cost of Goods Sold'!$C$8</f>
        <v>1600</v>
      </c>
      <c r="I21" s="145">
        <f>Sales!I21*'Cost of Goods Sold'!$C$8</f>
        <v>1600</v>
      </c>
      <c r="J21" s="145">
        <f>Sales!J21*'Cost of Goods Sold'!$C$8</f>
        <v>1600</v>
      </c>
      <c r="K21" s="145">
        <f>Sales!K21*'Cost of Goods Sold'!$C$8</f>
        <v>1600</v>
      </c>
      <c r="L21" s="145">
        <f>Sales!L21*'Cost of Goods Sold'!$C$8</f>
        <v>1600</v>
      </c>
      <c r="M21" s="145">
        <f>Sales!M21*'Cost of Goods Sold'!$C$8</f>
        <v>1600</v>
      </c>
      <c r="N21" s="145">
        <f>Sales!N21*'Cost of Goods Sold'!$C$8</f>
        <v>1600</v>
      </c>
      <c r="O21" s="86">
        <f t="shared" si="0"/>
        <v>19200</v>
      </c>
      <c r="P21" s="145">
        <f>Sales!P21*'Cost of Goods Sold'!$C$8</f>
        <v>1800</v>
      </c>
      <c r="Q21" s="145">
        <f>Sales!Q21*'Cost of Goods Sold'!$C$8</f>
        <v>1800</v>
      </c>
      <c r="R21" s="145">
        <f>Sales!R21*'Cost of Goods Sold'!$C$8</f>
        <v>1800</v>
      </c>
      <c r="S21" s="145">
        <f>Sales!S21*'Cost of Goods Sold'!$C$8</f>
        <v>1800</v>
      </c>
      <c r="T21" s="145">
        <f>Sales!T21*'Cost of Goods Sold'!$C$8</f>
        <v>1800</v>
      </c>
      <c r="U21" s="145">
        <f>Sales!U21*'Cost of Goods Sold'!$C$8</f>
        <v>1800</v>
      </c>
      <c r="V21" s="145">
        <f>Sales!V21*'Cost of Goods Sold'!$C$8</f>
        <v>1800</v>
      </c>
      <c r="W21" s="145">
        <f>Sales!W21*'Cost of Goods Sold'!$C$8</f>
        <v>1800</v>
      </c>
      <c r="X21" s="145">
        <f>Sales!X21*'Cost of Goods Sold'!$C$8</f>
        <v>1800</v>
      </c>
      <c r="Y21" s="145">
        <f>Sales!Y21*'Cost of Goods Sold'!$C$8</f>
        <v>1800</v>
      </c>
      <c r="Z21" s="145">
        <f>Sales!Z21*'Cost of Goods Sold'!$C$8</f>
        <v>1800</v>
      </c>
      <c r="AA21" s="145">
        <f>Sales!AA21*'Cost of Goods Sold'!$C$8</f>
        <v>1800</v>
      </c>
      <c r="AB21" s="86">
        <f t="shared" si="1"/>
        <v>21600</v>
      </c>
    </row>
    <row r="22" spans="2:28" s="27" customFormat="1" x14ac:dyDescent="0.25">
      <c r="B22" s="56" t="str">
        <f>Sales!B8</f>
        <v>Product/Service 5</v>
      </c>
      <c r="C22" s="145">
        <f>Sales!C22*'Cost of Goods Sold'!$C$9</f>
        <v>0</v>
      </c>
      <c r="D22" s="145">
        <f>Sales!D22*'Cost of Goods Sold'!$C$9</f>
        <v>0</v>
      </c>
      <c r="E22" s="145">
        <f>Sales!E22*'Cost of Goods Sold'!$C$9</f>
        <v>0</v>
      </c>
      <c r="F22" s="145">
        <f>Sales!F22*'Cost of Goods Sold'!$C$9</f>
        <v>0</v>
      </c>
      <c r="G22" s="145">
        <f>Sales!G22*'Cost of Goods Sold'!$C$9</f>
        <v>0</v>
      </c>
      <c r="H22" s="145">
        <f>Sales!H22*'Cost of Goods Sold'!$C$9</f>
        <v>0</v>
      </c>
      <c r="I22" s="145">
        <f>Sales!I22*'Cost of Goods Sold'!$C$9</f>
        <v>0</v>
      </c>
      <c r="J22" s="145">
        <f>Sales!J22*'Cost of Goods Sold'!$C$9</f>
        <v>0</v>
      </c>
      <c r="K22" s="145">
        <f>Sales!K22*'Cost of Goods Sold'!$C$9</f>
        <v>0</v>
      </c>
      <c r="L22" s="145">
        <f>Sales!L22*'Cost of Goods Sold'!$C$9</f>
        <v>0</v>
      </c>
      <c r="M22" s="145">
        <f>Sales!M22*'Cost of Goods Sold'!$C$9</f>
        <v>0</v>
      </c>
      <c r="N22" s="145">
        <f>Sales!N22*'Cost of Goods Sold'!$C$9</f>
        <v>0</v>
      </c>
      <c r="O22" s="86">
        <f t="shared" si="0"/>
        <v>0</v>
      </c>
      <c r="P22" s="145">
        <f>Sales!P22*'Cost of Goods Sold'!$C$9</f>
        <v>0</v>
      </c>
      <c r="Q22" s="145">
        <f>Sales!Q22*'Cost of Goods Sold'!$C$9</f>
        <v>0</v>
      </c>
      <c r="R22" s="145">
        <f>Sales!R22*'Cost of Goods Sold'!$C$9</f>
        <v>0</v>
      </c>
      <c r="S22" s="145">
        <f>Sales!S22*'Cost of Goods Sold'!$C$9</f>
        <v>0</v>
      </c>
      <c r="T22" s="145">
        <f>Sales!T22*'Cost of Goods Sold'!$C$9</f>
        <v>0</v>
      </c>
      <c r="U22" s="145">
        <f>Sales!U22*'Cost of Goods Sold'!$C$9</f>
        <v>0</v>
      </c>
      <c r="V22" s="145">
        <f>Sales!V22*'Cost of Goods Sold'!$C$9</f>
        <v>0</v>
      </c>
      <c r="W22" s="145">
        <f>Sales!W22*'Cost of Goods Sold'!$C$9</f>
        <v>0</v>
      </c>
      <c r="X22" s="145">
        <f>Sales!X22*'Cost of Goods Sold'!$C$9</f>
        <v>0</v>
      </c>
      <c r="Y22" s="145">
        <f>Sales!Y22*'Cost of Goods Sold'!$C$9</f>
        <v>0</v>
      </c>
      <c r="Z22" s="145">
        <f>Sales!Z22*'Cost of Goods Sold'!$C$9</f>
        <v>0</v>
      </c>
      <c r="AA22" s="145">
        <f>Sales!AA22*'Cost of Goods Sold'!$C$9</f>
        <v>0</v>
      </c>
      <c r="AB22" s="86">
        <f t="shared" si="1"/>
        <v>0</v>
      </c>
    </row>
    <row r="23" spans="2:28" s="27" customFormat="1" x14ac:dyDescent="0.25">
      <c r="B23" s="56">
        <f>Sales!B9</f>
        <v>0</v>
      </c>
      <c r="C23" s="145">
        <f>Sales!C23*'Cost of Goods Sold'!$C$10</f>
        <v>0</v>
      </c>
      <c r="D23" s="145">
        <f>Sales!D23*'Cost of Goods Sold'!$C$10</f>
        <v>0</v>
      </c>
      <c r="E23" s="145">
        <f>Sales!E23*'Cost of Goods Sold'!$C$10</f>
        <v>0</v>
      </c>
      <c r="F23" s="145">
        <f>Sales!F23*'Cost of Goods Sold'!$C$10</f>
        <v>0</v>
      </c>
      <c r="G23" s="145">
        <f>Sales!G23*'Cost of Goods Sold'!$C$10</f>
        <v>0</v>
      </c>
      <c r="H23" s="145">
        <f>Sales!H23*'Cost of Goods Sold'!$C$10</f>
        <v>0</v>
      </c>
      <c r="I23" s="145">
        <f>Sales!I23*'Cost of Goods Sold'!$C$10</f>
        <v>0</v>
      </c>
      <c r="J23" s="145">
        <f>Sales!J23*'Cost of Goods Sold'!$C$10</f>
        <v>0</v>
      </c>
      <c r="K23" s="145">
        <f>Sales!K23*'Cost of Goods Sold'!$C$10</f>
        <v>0</v>
      </c>
      <c r="L23" s="145">
        <f>Sales!L23*'Cost of Goods Sold'!$C$10</f>
        <v>0</v>
      </c>
      <c r="M23" s="145">
        <f>Sales!M23*'Cost of Goods Sold'!$C$10</f>
        <v>0</v>
      </c>
      <c r="N23" s="145">
        <f>Sales!N23*'Cost of Goods Sold'!$C$10</f>
        <v>0</v>
      </c>
      <c r="O23" s="86">
        <f t="shared" si="0"/>
        <v>0</v>
      </c>
      <c r="P23" s="145">
        <f>Sales!P23*'Cost of Goods Sold'!$C$10</f>
        <v>0</v>
      </c>
      <c r="Q23" s="145">
        <f>Sales!Q23*'Cost of Goods Sold'!$C$10</f>
        <v>0</v>
      </c>
      <c r="R23" s="145">
        <f>Sales!R23*'Cost of Goods Sold'!$C$10</f>
        <v>0</v>
      </c>
      <c r="S23" s="145">
        <f>Sales!S23*'Cost of Goods Sold'!$C$10</f>
        <v>0</v>
      </c>
      <c r="T23" s="145">
        <f>Sales!T23*'Cost of Goods Sold'!$C$10</f>
        <v>0</v>
      </c>
      <c r="U23" s="145">
        <f>Sales!U23*'Cost of Goods Sold'!$C$10</f>
        <v>0</v>
      </c>
      <c r="V23" s="145">
        <f>Sales!V23*'Cost of Goods Sold'!$C$10</f>
        <v>0</v>
      </c>
      <c r="W23" s="145">
        <f>Sales!W23*'Cost of Goods Sold'!$C$10</f>
        <v>0</v>
      </c>
      <c r="X23" s="145">
        <f>Sales!X23*'Cost of Goods Sold'!$C$10</f>
        <v>0</v>
      </c>
      <c r="Y23" s="145">
        <f>Sales!Y23*'Cost of Goods Sold'!$C$10</f>
        <v>0</v>
      </c>
      <c r="Z23" s="145">
        <f>Sales!Z23*'Cost of Goods Sold'!$C$10</f>
        <v>0</v>
      </c>
      <c r="AA23" s="145">
        <f>Sales!AA23*'Cost of Goods Sold'!$C$10</f>
        <v>0</v>
      </c>
      <c r="AB23" s="86">
        <f t="shared" si="1"/>
        <v>0</v>
      </c>
    </row>
    <row r="24" spans="2:28" s="27" customFormat="1" x14ac:dyDescent="0.25">
      <c r="B24" s="56">
        <f>Sales!B10</f>
        <v>0</v>
      </c>
      <c r="C24" s="145">
        <f>Sales!C24*'Cost of Goods Sold'!$C$11</f>
        <v>0</v>
      </c>
      <c r="D24" s="145">
        <f>Sales!D24*'Cost of Goods Sold'!$C$11</f>
        <v>0</v>
      </c>
      <c r="E24" s="145">
        <f>Sales!E24*'Cost of Goods Sold'!$C$11</f>
        <v>0</v>
      </c>
      <c r="F24" s="145">
        <f>Sales!F24*'Cost of Goods Sold'!$C$11</f>
        <v>0</v>
      </c>
      <c r="G24" s="145">
        <f>Sales!G24*'Cost of Goods Sold'!$C$11</f>
        <v>0</v>
      </c>
      <c r="H24" s="145">
        <f>Sales!H24*'Cost of Goods Sold'!$C$11</f>
        <v>0</v>
      </c>
      <c r="I24" s="145">
        <f>Sales!I24*'Cost of Goods Sold'!$C$11</f>
        <v>0</v>
      </c>
      <c r="J24" s="145">
        <f>Sales!J24*'Cost of Goods Sold'!$C$11</f>
        <v>0</v>
      </c>
      <c r="K24" s="145">
        <f>Sales!K24*'Cost of Goods Sold'!$C$11</f>
        <v>0</v>
      </c>
      <c r="L24" s="145">
        <f>Sales!L24*'Cost of Goods Sold'!$C$11</f>
        <v>0</v>
      </c>
      <c r="M24" s="145">
        <f>Sales!M24*'Cost of Goods Sold'!$C$11</f>
        <v>0</v>
      </c>
      <c r="N24" s="145">
        <f>Sales!N24*'Cost of Goods Sold'!$C$11</f>
        <v>0</v>
      </c>
      <c r="O24" s="86">
        <f t="shared" si="0"/>
        <v>0</v>
      </c>
      <c r="P24" s="145">
        <f>Sales!P24*'Cost of Goods Sold'!$C$11</f>
        <v>0</v>
      </c>
      <c r="Q24" s="145">
        <f>Sales!Q24*'Cost of Goods Sold'!$C$11</f>
        <v>0</v>
      </c>
      <c r="R24" s="145">
        <f>Sales!R24*'Cost of Goods Sold'!$C$11</f>
        <v>0</v>
      </c>
      <c r="S24" s="145">
        <f>Sales!S24*'Cost of Goods Sold'!$C$11</f>
        <v>0</v>
      </c>
      <c r="T24" s="145">
        <f>Sales!T24*'Cost of Goods Sold'!$C$11</f>
        <v>0</v>
      </c>
      <c r="U24" s="145">
        <f>Sales!U24*'Cost of Goods Sold'!$C$11</f>
        <v>0</v>
      </c>
      <c r="V24" s="145">
        <f>Sales!V24*'Cost of Goods Sold'!$C$11</f>
        <v>0</v>
      </c>
      <c r="W24" s="145">
        <f>Sales!W24*'Cost of Goods Sold'!$C$11</f>
        <v>0</v>
      </c>
      <c r="X24" s="145">
        <f>Sales!X24*'Cost of Goods Sold'!$C$11</f>
        <v>0</v>
      </c>
      <c r="Y24" s="145">
        <f>Sales!Y24*'Cost of Goods Sold'!$C$11</f>
        <v>0</v>
      </c>
      <c r="Z24" s="145">
        <f>Sales!Z24*'Cost of Goods Sold'!$C$11</f>
        <v>0</v>
      </c>
      <c r="AA24" s="145">
        <f>Sales!AA24*'Cost of Goods Sold'!$C$11</f>
        <v>0</v>
      </c>
      <c r="AB24" s="86">
        <f t="shared" si="1"/>
        <v>0</v>
      </c>
    </row>
    <row r="25" spans="2:28" s="27" customFormat="1" x14ac:dyDescent="0.25">
      <c r="B25" s="56">
        <f>Sales!B11</f>
        <v>0</v>
      </c>
      <c r="C25" s="145">
        <f>Sales!C25*'Cost of Goods Sold'!$C$12</f>
        <v>0</v>
      </c>
      <c r="D25" s="145">
        <f>Sales!D25*'Cost of Goods Sold'!$C$12</f>
        <v>0</v>
      </c>
      <c r="E25" s="145">
        <f>Sales!E25*'Cost of Goods Sold'!$C$12</f>
        <v>0</v>
      </c>
      <c r="F25" s="145">
        <f>Sales!F25*'Cost of Goods Sold'!$C$12</f>
        <v>0</v>
      </c>
      <c r="G25" s="145">
        <f>Sales!G25*'Cost of Goods Sold'!$C$12</f>
        <v>0</v>
      </c>
      <c r="H25" s="145">
        <f>Sales!H25*'Cost of Goods Sold'!$C$12</f>
        <v>0</v>
      </c>
      <c r="I25" s="145">
        <f>Sales!I25*'Cost of Goods Sold'!$C$12</f>
        <v>0</v>
      </c>
      <c r="J25" s="145">
        <f>Sales!J25*'Cost of Goods Sold'!$C$12</f>
        <v>0</v>
      </c>
      <c r="K25" s="145">
        <f>Sales!K25*'Cost of Goods Sold'!$C$12</f>
        <v>0</v>
      </c>
      <c r="L25" s="145">
        <f>Sales!L25*'Cost of Goods Sold'!$C$12</f>
        <v>0</v>
      </c>
      <c r="M25" s="145">
        <f>Sales!M25*'Cost of Goods Sold'!$C$12</f>
        <v>0</v>
      </c>
      <c r="N25" s="145">
        <f>Sales!N25*'Cost of Goods Sold'!$C$12</f>
        <v>0</v>
      </c>
      <c r="O25" s="86">
        <f t="shared" si="0"/>
        <v>0</v>
      </c>
      <c r="P25" s="145">
        <f>Sales!P25*'Cost of Goods Sold'!$C$12</f>
        <v>0</v>
      </c>
      <c r="Q25" s="145">
        <f>Sales!Q25*'Cost of Goods Sold'!$C$12</f>
        <v>0</v>
      </c>
      <c r="R25" s="145">
        <f>Sales!R25*'Cost of Goods Sold'!$C$12</f>
        <v>0</v>
      </c>
      <c r="S25" s="145">
        <f>Sales!S25*'Cost of Goods Sold'!$C$12</f>
        <v>0</v>
      </c>
      <c r="T25" s="145">
        <f>Sales!T25*'Cost of Goods Sold'!$C$12</f>
        <v>0</v>
      </c>
      <c r="U25" s="145">
        <f>Sales!U25*'Cost of Goods Sold'!$C$12</f>
        <v>0</v>
      </c>
      <c r="V25" s="145">
        <f>Sales!V25*'Cost of Goods Sold'!$C$12</f>
        <v>0</v>
      </c>
      <c r="W25" s="145">
        <f>Sales!W25*'Cost of Goods Sold'!$C$12</f>
        <v>0</v>
      </c>
      <c r="X25" s="145">
        <f>Sales!X25*'Cost of Goods Sold'!$C$12</f>
        <v>0</v>
      </c>
      <c r="Y25" s="145">
        <f>Sales!Y25*'Cost of Goods Sold'!$C$12</f>
        <v>0</v>
      </c>
      <c r="Z25" s="145">
        <f>Sales!Z25*'Cost of Goods Sold'!$C$12</f>
        <v>0</v>
      </c>
      <c r="AA25" s="145">
        <f>Sales!AA25*'Cost of Goods Sold'!$C$12</f>
        <v>0</v>
      </c>
      <c r="AB25" s="86">
        <f t="shared" si="1"/>
        <v>0</v>
      </c>
    </row>
    <row r="26" spans="2:28" s="27" customFormat="1" x14ac:dyDescent="0.25">
      <c r="B26" s="56">
        <f>Sales!B12</f>
        <v>0</v>
      </c>
      <c r="C26" s="145">
        <f>Sales!C26*'Cost of Goods Sold'!$C$13</f>
        <v>0</v>
      </c>
      <c r="D26" s="145">
        <f>Sales!D26*'Cost of Goods Sold'!$C$13</f>
        <v>0</v>
      </c>
      <c r="E26" s="145">
        <f>Sales!E26*'Cost of Goods Sold'!$C$13</f>
        <v>0</v>
      </c>
      <c r="F26" s="145">
        <f>Sales!F26*'Cost of Goods Sold'!$C$13</f>
        <v>0</v>
      </c>
      <c r="G26" s="145">
        <f>Sales!G26*'Cost of Goods Sold'!$C$13</f>
        <v>0</v>
      </c>
      <c r="H26" s="145">
        <f>Sales!H26*'Cost of Goods Sold'!$C$13</f>
        <v>0</v>
      </c>
      <c r="I26" s="145">
        <f>Sales!I26*'Cost of Goods Sold'!$C$13</f>
        <v>0</v>
      </c>
      <c r="J26" s="145">
        <f>Sales!J26*'Cost of Goods Sold'!$C$13</f>
        <v>0</v>
      </c>
      <c r="K26" s="145">
        <f>Sales!K26*'Cost of Goods Sold'!$C$13</f>
        <v>0</v>
      </c>
      <c r="L26" s="145">
        <f>Sales!L26*'Cost of Goods Sold'!$C$13</f>
        <v>0</v>
      </c>
      <c r="M26" s="145">
        <f>Sales!M26*'Cost of Goods Sold'!$C$13</f>
        <v>0</v>
      </c>
      <c r="N26" s="145">
        <f>Sales!N26*'Cost of Goods Sold'!$C$13</f>
        <v>0</v>
      </c>
      <c r="O26" s="86">
        <f t="shared" si="0"/>
        <v>0</v>
      </c>
      <c r="P26" s="145">
        <f>Sales!P26*'Cost of Goods Sold'!$C$13</f>
        <v>0</v>
      </c>
      <c r="Q26" s="145">
        <f>Sales!Q26*'Cost of Goods Sold'!$C$13</f>
        <v>0</v>
      </c>
      <c r="R26" s="145">
        <f>Sales!R26*'Cost of Goods Sold'!$C$13</f>
        <v>0</v>
      </c>
      <c r="S26" s="145">
        <f>Sales!S26*'Cost of Goods Sold'!$C$13</f>
        <v>0</v>
      </c>
      <c r="T26" s="145">
        <f>Sales!T26*'Cost of Goods Sold'!$C$13</f>
        <v>0</v>
      </c>
      <c r="U26" s="145">
        <f>Sales!U26*'Cost of Goods Sold'!$C$13</f>
        <v>0</v>
      </c>
      <c r="V26" s="145">
        <f>Sales!V26*'Cost of Goods Sold'!$C$13</f>
        <v>0</v>
      </c>
      <c r="W26" s="145">
        <f>Sales!W26*'Cost of Goods Sold'!$C$13</f>
        <v>0</v>
      </c>
      <c r="X26" s="145">
        <f>Sales!X26*'Cost of Goods Sold'!$C$13</f>
        <v>0</v>
      </c>
      <c r="Y26" s="145">
        <f>Sales!Y26*'Cost of Goods Sold'!$C$13</f>
        <v>0</v>
      </c>
      <c r="Z26" s="145">
        <f>Sales!Z26*'Cost of Goods Sold'!$C$13</f>
        <v>0</v>
      </c>
      <c r="AA26" s="145">
        <f>Sales!AA26*'Cost of Goods Sold'!$C$13</f>
        <v>0</v>
      </c>
      <c r="AB26" s="86">
        <f t="shared" si="1"/>
        <v>0</v>
      </c>
    </row>
    <row r="27" spans="2:28" s="27" customFormat="1" x14ac:dyDescent="0.25">
      <c r="B27" s="56">
        <f>Sales!B13</f>
        <v>0</v>
      </c>
      <c r="C27" s="145">
        <f>Sales!C27*'Cost of Goods Sold'!$C$14</f>
        <v>0</v>
      </c>
      <c r="D27" s="145">
        <f>Sales!D27*'Cost of Goods Sold'!$C$14</f>
        <v>0</v>
      </c>
      <c r="E27" s="145">
        <f>Sales!E27*'Cost of Goods Sold'!$C$14</f>
        <v>0</v>
      </c>
      <c r="F27" s="145">
        <f>Sales!F27*'Cost of Goods Sold'!$C$14</f>
        <v>0</v>
      </c>
      <c r="G27" s="145">
        <f>Sales!G27*'Cost of Goods Sold'!$C$14</f>
        <v>0</v>
      </c>
      <c r="H27" s="145">
        <f>Sales!H27*'Cost of Goods Sold'!$C$14</f>
        <v>0</v>
      </c>
      <c r="I27" s="145">
        <f>Sales!I27*'Cost of Goods Sold'!$C$14</f>
        <v>0</v>
      </c>
      <c r="J27" s="145">
        <f>Sales!J27*'Cost of Goods Sold'!$C$14</f>
        <v>0</v>
      </c>
      <c r="K27" s="145">
        <f>Sales!K27*'Cost of Goods Sold'!$C$14</f>
        <v>0</v>
      </c>
      <c r="L27" s="145">
        <f>Sales!L27*'Cost of Goods Sold'!$C$14</f>
        <v>0</v>
      </c>
      <c r="M27" s="145">
        <f>Sales!M27*'Cost of Goods Sold'!$C$14</f>
        <v>0</v>
      </c>
      <c r="N27" s="145">
        <f>Sales!N27*'Cost of Goods Sold'!$C$14</f>
        <v>0</v>
      </c>
      <c r="O27" s="86">
        <f t="shared" si="0"/>
        <v>0</v>
      </c>
      <c r="P27" s="145">
        <f>Sales!P27*'Cost of Goods Sold'!$C$14</f>
        <v>0</v>
      </c>
      <c r="Q27" s="145">
        <f>Sales!Q27*'Cost of Goods Sold'!$C$14</f>
        <v>0</v>
      </c>
      <c r="R27" s="145">
        <f>Sales!R27*'Cost of Goods Sold'!$C$14</f>
        <v>0</v>
      </c>
      <c r="S27" s="145">
        <f>Sales!S27*'Cost of Goods Sold'!$C$14</f>
        <v>0</v>
      </c>
      <c r="T27" s="145">
        <f>Sales!T27*'Cost of Goods Sold'!$C$14</f>
        <v>0</v>
      </c>
      <c r="U27" s="145">
        <f>Sales!U27*'Cost of Goods Sold'!$C$14</f>
        <v>0</v>
      </c>
      <c r="V27" s="145">
        <f>Sales!V27*'Cost of Goods Sold'!$C$14</f>
        <v>0</v>
      </c>
      <c r="W27" s="145">
        <f>Sales!W27*'Cost of Goods Sold'!$C$14</f>
        <v>0</v>
      </c>
      <c r="X27" s="145">
        <f>Sales!X27*'Cost of Goods Sold'!$C$14</f>
        <v>0</v>
      </c>
      <c r="Y27" s="145">
        <f>Sales!Y27*'Cost of Goods Sold'!$C$14</f>
        <v>0</v>
      </c>
      <c r="Z27" s="145">
        <f>Sales!Z27*'Cost of Goods Sold'!$C$14</f>
        <v>0</v>
      </c>
      <c r="AA27" s="145">
        <f>Sales!AA27*'Cost of Goods Sold'!$C$14</f>
        <v>0</v>
      </c>
      <c r="AB27" s="86">
        <f t="shared" si="1"/>
        <v>0</v>
      </c>
    </row>
    <row r="28" spans="2:28" s="27" customFormat="1" x14ac:dyDescent="0.25">
      <c r="B28" s="56">
        <f>Sales!B14</f>
        <v>0</v>
      </c>
      <c r="C28" s="145">
        <f>Sales!C28*'Cost of Goods Sold'!$C$15</f>
        <v>0</v>
      </c>
      <c r="D28" s="145">
        <f>Sales!D28*'Cost of Goods Sold'!$C$15</f>
        <v>0</v>
      </c>
      <c r="E28" s="145">
        <f>Sales!E28*'Cost of Goods Sold'!$C$15</f>
        <v>0</v>
      </c>
      <c r="F28" s="145">
        <f>Sales!F28*'Cost of Goods Sold'!$C$15</f>
        <v>0</v>
      </c>
      <c r="G28" s="145">
        <f>Sales!G28*'Cost of Goods Sold'!$C$15</f>
        <v>0</v>
      </c>
      <c r="H28" s="145">
        <f>Sales!H28*'Cost of Goods Sold'!$C$15</f>
        <v>0</v>
      </c>
      <c r="I28" s="145">
        <f>Sales!I28*'Cost of Goods Sold'!$C$15</f>
        <v>0</v>
      </c>
      <c r="J28" s="145">
        <f>Sales!J28*'Cost of Goods Sold'!$C$15</f>
        <v>0</v>
      </c>
      <c r="K28" s="145">
        <f>Sales!K28*'Cost of Goods Sold'!$C$15</f>
        <v>0</v>
      </c>
      <c r="L28" s="145">
        <f>Sales!L28*'Cost of Goods Sold'!$C$15</f>
        <v>0</v>
      </c>
      <c r="M28" s="145">
        <f>Sales!M28*'Cost of Goods Sold'!$C$15</f>
        <v>0</v>
      </c>
      <c r="N28" s="145">
        <f>Sales!N28*'Cost of Goods Sold'!$C$15</f>
        <v>0</v>
      </c>
      <c r="O28" s="86">
        <f t="shared" si="0"/>
        <v>0</v>
      </c>
      <c r="P28" s="145">
        <f>Sales!P28*'Cost of Goods Sold'!$C$15</f>
        <v>0</v>
      </c>
      <c r="Q28" s="145">
        <f>Sales!Q28*'Cost of Goods Sold'!$C$15</f>
        <v>0</v>
      </c>
      <c r="R28" s="145">
        <f>Sales!R28*'Cost of Goods Sold'!$C$15</f>
        <v>0</v>
      </c>
      <c r="S28" s="145">
        <f>Sales!S28*'Cost of Goods Sold'!$C$15</f>
        <v>0</v>
      </c>
      <c r="T28" s="145">
        <f>Sales!T28*'Cost of Goods Sold'!$C$15</f>
        <v>0</v>
      </c>
      <c r="U28" s="145">
        <f>Sales!U28*'Cost of Goods Sold'!$C$15</f>
        <v>0</v>
      </c>
      <c r="V28" s="145">
        <f>Sales!V28*'Cost of Goods Sold'!$C$15</f>
        <v>0</v>
      </c>
      <c r="W28" s="145">
        <f>Sales!W28*'Cost of Goods Sold'!$C$15</f>
        <v>0</v>
      </c>
      <c r="X28" s="145">
        <f>Sales!X28*'Cost of Goods Sold'!$C$15</f>
        <v>0</v>
      </c>
      <c r="Y28" s="145">
        <f>Sales!Y28*'Cost of Goods Sold'!$C$15</f>
        <v>0</v>
      </c>
      <c r="Z28" s="145">
        <f>Sales!Z28*'Cost of Goods Sold'!$C$15</f>
        <v>0</v>
      </c>
      <c r="AA28" s="145">
        <f>Sales!AA28*'Cost of Goods Sold'!$C$15</f>
        <v>0</v>
      </c>
      <c r="AB28" s="86">
        <f t="shared" si="1"/>
        <v>0</v>
      </c>
    </row>
    <row r="29" spans="2:28" s="27" customFormat="1" ht="13.8" thickBot="1" x14ac:dyDescent="0.3">
      <c r="B29" s="14" t="s">
        <v>85</v>
      </c>
      <c r="C29" s="15">
        <f>SUM(C18:C28)</f>
        <v>4600</v>
      </c>
      <c r="D29" s="15">
        <f t="shared" ref="D29:N29" si="2">SUM(D18:D28)</f>
        <v>4600</v>
      </c>
      <c r="E29" s="15">
        <f t="shared" si="2"/>
        <v>4600</v>
      </c>
      <c r="F29" s="15">
        <f t="shared" si="2"/>
        <v>4600</v>
      </c>
      <c r="G29" s="15">
        <f t="shared" si="2"/>
        <v>4600</v>
      </c>
      <c r="H29" s="15">
        <f t="shared" si="2"/>
        <v>4600</v>
      </c>
      <c r="I29" s="15">
        <f t="shared" si="2"/>
        <v>6100</v>
      </c>
      <c r="J29" s="15">
        <f t="shared" si="2"/>
        <v>6100</v>
      </c>
      <c r="K29" s="15">
        <f t="shared" si="2"/>
        <v>6100</v>
      </c>
      <c r="L29" s="15">
        <f t="shared" si="2"/>
        <v>6100</v>
      </c>
      <c r="M29" s="15">
        <f t="shared" si="2"/>
        <v>6100</v>
      </c>
      <c r="N29" s="15">
        <f t="shared" si="2"/>
        <v>6100</v>
      </c>
      <c r="O29" s="87">
        <f t="shared" si="0"/>
        <v>64200</v>
      </c>
      <c r="P29" s="15">
        <f>SUM(P18:P28)</f>
        <v>6900</v>
      </c>
      <c r="Q29" s="15">
        <f t="shared" ref="Q29:AA29" si="3">SUM(Q18:Q28)</f>
        <v>6900</v>
      </c>
      <c r="R29" s="15">
        <f t="shared" si="3"/>
        <v>6900</v>
      </c>
      <c r="S29" s="15">
        <f t="shared" si="3"/>
        <v>6900</v>
      </c>
      <c r="T29" s="15">
        <f t="shared" si="3"/>
        <v>6900</v>
      </c>
      <c r="U29" s="15">
        <f t="shared" si="3"/>
        <v>6900</v>
      </c>
      <c r="V29" s="15">
        <f t="shared" si="3"/>
        <v>6900</v>
      </c>
      <c r="W29" s="15">
        <f t="shared" si="3"/>
        <v>6900</v>
      </c>
      <c r="X29" s="15">
        <f t="shared" si="3"/>
        <v>6900</v>
      </c>
      <c r="Y29" s="15">
        <f t="shared" si="3"/>
        <v>6900</v>
      </c>
      <c r="Z29" s="15">
        <f t="shared" si="3"/>
        <v>6900</v>
      </c>
      <c r="AA29" s="15">
        <f t="shared" si="3"/>
        <v>6900</v>
      </c>
      <c r="AB29" s="87">
        <f t="shared" si="1"/>
        <v>82800</v>
      </c>
    </row>
    <row r="30" spans="2:28" s="27" customFormat="1" x14ac:dyDescent="0.25">
      <c r="B30" s="76"/>
      <c r="C30" s="77"/>
      <c r="D30" s="77"/>
      <c r="E30" s="77"/>
      <c r="F30" s="77"/>
      <c r="G30" s="77"/>
      <c r="H30" s="77"/>
      <c r="I30" s="77"/>
      <c r="J30" s="77"/>
      <c r="K30" s="77"/>
      <c r="L30" s="77"/>
      <c r="M30" s="77"/>
      <c r="N30" s="77"/>
      <c r="O30" s="77"/>
      <c r="P30" s="77"/>
      <c r="Q30" s="77"/>
      <c r="R30" s="77"/>
      <c r="S30" s="77"/>
      <c r="T30" s="77"/>
      <c r="U30" s="77"/>
      <c r="V30" s="77"/>
      <c r="W30" s="77"/>
      <c r="X30" s="77"/>
      <c r="Y30" s="77"/>
      <c r="Z30" s="77"/>
      <c r="AA30" s="77"/>
    </row>
    <row r="31" spans="2:28" ht="16.2" thickBot="1" x14ac:dyDescent="0.35">
      <c r="B31" s="2"/>
      <c r="C31" s="1"/>
    </row>
    <row r="32" spans="2:28" x14ac:dyDescent="0.25">
      <c r="B32" s="3" t="s">
        <v>80</v>
      </c>
      <c r="C32" s="4" t="s">
        <v>6</v>
      </c>
      <c r="D32" s="4" t="s">
        <v>7</v>
      </c>
      <c r="E32" s="4" t="s">
        <v>8</v>
      </c>
      <c r="F32" s="4" t="s">
        <v>9</v>
      </c>
      <c r="G32" s="4" t="s">
        <v>10</v>
      </c>
      <c r="H32" s="4" t="s">
        <v>11</v>
      </c>
      <c r="I32" s="4" t="s">
        <v>12</v>
      </c>
      <c r="J32" s="4" t="s">
        <v>13</v>
      </c>
      <c r="K32" s="4" t="s">
        <v>14</v>
      </c>
      <c r="L32" s="4" t="s">
        <v>15</v>
      </c>
      <c r="M32" s="4" t="s">
        <v>16</v>
      </c>
      <c r="N32" s="4" t="s">
        <v>17</v>
      </c>
      <c r="O32" s="89" t="s">
        <v>90</v>
      </c>
      <c r="P32" s="4" t="s">
        <v>21</v>
      </c>
      <c r="Q32" s="4" t="s">
        <v>22</v>
      </c>
      <c r="R32" s="4" t="s">
        <v>23</v>
      </c>
      <c r="S32" s="4" t="s">
        <v>24</v>
      </c>
      <c r="T32" s="4" t="s">
        <v>25</v>
      </c>
      <c r="U32" s="4" t="s">
        <v>26</v>
      </c>
      <c r="V32" s="4" t="s">
        <v>27</v>
      </c>
      <c r="W32" s="4" t="s">
        <v>28</v>
      </c>
      <c r="X32" s="4" t="s">
        <v>29</v>
      </c>
      <c r="Y32" s="4" t="s">
        <v>30</v>
      </c>
      <c r="Z32" s="4" t="s">
        <v>31</v>
      </c>
      <c r="AA32" s="4" t="s">
        <v>32</v>
      </c>
      <c r="AB32" s="89" t="s">
        <v>91</v>
      </c>
    </row>
    <row r="33" spans="2:28" s="16" customFormat="1" x14ac:dyDescent="0.25">
      <c r="B33" s="25" t="s">
        <v>121</v>
      </c>
      <c r="C33" s="32"/>
      <c r="D33" s="32"/>
      <c r="E33" s="32"/>
      <c r="F33" s="32"/>
      <c r="G33" s="32"/>
      <c r="H33" s="32"/>
      <c r="I33" s="32"/>
      <c r="J33" s="32"/>
      <c r="K33" s="32"/>
      <c r="L33" s="32"/>
      <c r="M33" s="32"/>
      <c r="N33" s="32"/>
      <c r="O33" s="86">
        <f t="shared" ref="O33:O45" si="4">SUM(C33:N33)</f>
        <v>0</v>
      </c>
      <c r="P33" s="32"/>
      <c r="Q33" s="32"/>
      <c r="R33" s="32"/>
      <c r="S33" s="32"/>
      <c r="T33" s="32"/>
      <c r="U33" s="32"/>
      <c r="V33" s="32"/>
      <c r="W33" s="32"/>
      <c r="X33" s="32"/>
      <c r="Y33" s="32"/>
      <c r="Z33" s="32"/>
      <c r="AA33" s="32"/>
      <c r="AB33" s="86">
        <f t="shared" ref="AB33:AB45" si="5">SUM(P33:AA33)</f>
        <v>0</v>
      </c>
    </row>
    <row r="34" spans="2:28" s="16" customFormat="1" x14ac:dyDescent="0.25">
      <c r="B34" s="25" t="s">
        <v>122</v>
      </c>
      <c r="C34" s="32"/>
      <c r="D34" s="32"/>
      <c r="E34" s="32"/>
      <c r="F34" s="32"/>
      <c r="G34" s="32"/>
      <c r="H34" s="32"/>
      <c r="I34" s="32"/>
      <c r="J34" s="32"/>
      <c r="K34" s="32"/>
      <c r="L34" s="32"/>
      <c r="M34" s="32"/>
      <c r="N34" s="32"/>
      <c r="O34" s="86">
        <f t="shared" si="4"/>
        <v>0</v>
      </c>
      <c r="P34" s="32"/>
      <c r="Q34" s="32"/>
      <c r="R34" s="32"/>
      <c r="S34" s="32"/>
      <c r="T34" s="32"/>
      <c r="U34" s="32"/>
      <c r="V34" s="32"/>
      <c r="W34" s="32"/>
      <c r="X34" s="32"/>
      <c r="Y34" s="32"/>
      <c r="Z34" s="32"/>
      <c r="AA34" s="32"/>
      <c r="AB34" s="86">
        <f t="shared" si="5"/>
        <v>0</v>
      </c>
    </row>
    <row r="35" spans="2:28" s="16" customFormat="1" x14ac:dyDescent="0.25">
      <c r="B35" s="25"/>
      <c r="C35" s="32"/>
      <c r="D35" s="32"/>
      <c r="E35" s="32"/>
      <c r="F35" s="32"/>
      <c r="G35" s="32"/>
      <c r="H35" s="32"/>
      <c r="I35" s="32"/>
      <c r="J35" s="32"/>
      <c r="K35" s="32"/>
      <c r="L35" s="32"/>
      <c r="M35" s="32"/>
      <c r="N35" s="32"/>
      <c r="O35" s="86">
        <f t="shared" si="4"/>
        <v>0</v>
      </c>
      <c r="P35" s="32"/>
      <c r="Q35" s="32"/>
      <c r="R35" s="32"/>
      <c r="S35" s="32"/>
      <c r="T35" s="32"/>
      <c r="U35" s="32"/>
      <c r="V35" s="32"/>
      <c r="W35" s="32"/>
      <c r="X35" s="32"/>
      <c r="Y35" s="32"/>
      <c r="Z35" s="32"/>
      <c r="AA35" s="32"/>
      <c r="AB35" s="86">
        <f t="shared" si="5"/>
        <v>0</v>
      </c>
    </row>
    <row r="36" spans="2:28" s="16" customFormat="1" x14ac:dyDescent="0.25">
      <c r="B36" s="25"/>
      <c r="C36" s="32"/>
      <c r="D36" s="32"/>
      <c r="E36" s="32"/>
      <c r="F36" s="32"/>
      <c r="G36" s="32"/>
      <c r="H36" s="32"/>
      <c r="I36" s="32"/>
      <c r="J36" s="32"/>
      <c r="K36" s="32"/>
      <c r="L36" s="32"/>
      <c r="M36" s="32"/>
      <c r="N36" s="32"/>
      <c r="O36" s="86">
        <f t="shared" si="4"/>
        <v>0</v>
      </c>
      <c r="P36" s="32"/>
      <c r="Q36" s="32"/>
      <c r="R36" s="32"/>
      <c r="S36" s="32"/>
      <c r="T36" s="32"/>
      <c r="U36" s="32"/>
      <c r="V36" s="32"/>
      <c r="W36" s="32"/>
      <c r="X36" s="32"/>
      <c r="Y36" s="32"/>
      <c r="Z36" s="32"/>
      <c r="AA36" s="32"/>
      <c r="AB36" s="86">
        <f t="shared" si="5"/>
        <v>0</v>
      </c>
    </row>
    <row r="37" spans="2:28" s="16" customFormat="1" x14ac:dyDescent="0.25">
      <c r="B37" s="25"/>
      <c r="C37" s="32"/>
      <c r="D37" s="32"/>
      <c r="E37" s="32"/>
      <c r="F37" s="32"/>
      <c r="G37" s="32"/>
      <c r="H37" s="32"/>
      <c r="I37" s="32"/>
      <c r="J37" s="32"/>
      <c r="K37" s="32"/>
      <c r="L37" s="32"/>
      <c r="M37" s="32"/>
      <c r="N37" s="32"/>
      <c r="O37" s="86">
        <f t="shared" si="4"/>
        <v>0</v>
      </c>
      <c r="P37" s="32"/>
      <c r="Q37" s="32"/>
      <c r="R37" s="32"/>
      <c r="S37" s="32"/>
      <c r="T37" s="32"/>
      <c r="U37" s="32"/>
      <c r="V37" s="32"/>
      <c r="W37" s="32"/>
      <c r="X37" s="32"/>
      <c r="Y37" s="32"/>
      <c r="Z37" s="32"/>
      <c r="AA37" s="32"/>
      <c r="AB37" s="86">
        <f t="shared" si="5"/>
        <v>0</v>
      </c>
    </row>
    <row r="38" spans="2:28" s="16" customFormat="1" x14ac:dyDescent="0.25">
      <c r="B38" s="25"/>
      <c r="C38" s="32"/>
      <c r="D38" s="32"/>
      <c r="E38" s="32"/>
      <c r="F38" s="32"/>
      <c r="G38" s="32"/>
      <c r="H38" s="32"/>
      <c r="I38" s="32"/>
      <c r="J38" s="32"/>
      <c r="K38" s="32"/>
      <c r="L38" s="32"/>
      <c r="M38" s="32"/>
      <c r="N38" s="32"/>
      <c r="O38" s="86">
        <f t="shared" si="4"/>
        <v>0</v>
      </c>
      <c r="P38" s="32"/>
      <c r="Q38" s="32"/>
      <c r="R38" s="32"/>
      <c r="S38" s="32"/>
      <c r="T38" s="32"/>
      <c r="U38" s="32"/>
      <c r="V38" s="32"/>
      <c r="W38" s="32"/>
      <c r="X38" s="32"/>
      <c r="Y38" s="32"/>
      <c r="Z38" s="32"/>
      <c r="AA38" s="32"/>
      <c r="AB38" s="86">
        <f t="shared" si="5"/>
        <v>0</v>
      </c>
    </row>
    <row r="39" spans="2:28" s="16" customFormat="1" x14ac:dyDescent="0.25">
      <c r="B39" s="25"/>
      <c r="C39" s="32"/>
      <c r="D39" s="32"/>
      <c r="E39" s="32"/>
      <c r="F39" s="32"/>
      <c r="G39" s="32"/>
      <c r="H39" s="32"/>
      <c r="I39" s="32"/>
      <c r="J39" s="32"/>
      <c r="K39" s="32"/>
      <c r="L39" s="32"/>
      <c r="M39" s="32"/>
      <c r="N39" s="32"/>
      <c r="O39" s="86">
        <f t="shared" si="4"/>
        <v>0</v>
      </c>
      <c r="P39" s="32"/>
      <c r="Q39" s="32"/>
      <c r="R39" s="32"/>
      <c r="S39" s="32"/>
      <c r="T39" s="32"/>
      <c r="U39" s="32"/>
      <c r="V39" s="32"/>
      <c r="W39" s="32"/>
      <c r="X39" s="32"/>
      <c r="Y39" s="32"/>
      <c r="Z39" s="32"/>
      <c r="AA39" s="32"/>
      <c r="AB39" s="86">
        <f t="shared" si="5"/>
        <v>0</v>
      </c>
    </row>
    <row r="40" spans="2:28" s="16" customFormat="1" x14ac:dyDescent="0.25">
      <c r="B40" s="25"/>
      <c r="C40" s="32"/>
      <c r="D40" s="32"/>
      <c r="E40" s="32"/>
      <c r="F40" s="32"/>
      <c r="G40" s="32"/>
      <c r="H40" s="32"/>
      <c r="I40" s="32"/>
      <c r="J40" s="32"/>
      <c r="K40" s="32"/>
      <c r="L40" s="32"/>
      <c r="M40" s="32"/>
      <c r="N40" s="32"/>
      <c r="O40" s="86">
        <f t="shared" si="4"/>
        <v>0</v>
      </c>
      <c r="P40" s="32"/>
      <c r="Q40" s="32"/>
      <c r="R40" s="32"/>
      <c r="S40" s="32"/>
      <c r="T40" s="32"/>
      <c r="U40" s="32"/>
      <c r="V40" s="32"/>
      <c r="W40" s="32"/>
      <c r="X40" s="32"/>
      <c r="Y40" s="32"/>
      <c r="Z40" s="32"/>
      <c r="AA40" s="32"/>
      <c r="AB40" s="86">
        <f t="shared" si="5"/>
        <v>0</v>
      </c>
    </row>
    <row r="41" spans="2:28" s="16" customFormat="1" x14ac:dyDescent="0.25">
      <c r="B41" s="25"/>
      <c r="C41" s="32"/>
      <c r="D41" s="32"/>
      <c r="E41" s="32"/>
      <c r="F41" s="32"/>
      <c r="G41" s="32"/>
      <c r="H41" s="32"/>
      <c r="I41" s="32"/>
      <c r="J41" s="32"/>
      <c r="K41" s="32"/>
      <c r="L41" s="32"/>
      <c r="M41" s="32"/>
      <c r="N41" s="32"/>
      <c r="O41" s="86">
        <f t="shared" si="4"/>
        <v>0</v>
      </c>
      <c r="P41" s="32"/>
      <c r="Q41" s="32"/>
      <c r="R41" s="32"/>
      <c r="S41" s="32"/>
      <c r="T41" s="32"/>
      <c r="U41" s="32"/>
      <c r="V41" s="32"/>
      <c r="W41" s="32"/>
      <c r="X41" s="32"/>
      <c r="Y41" s="32"/>
      <c r="Z41" s="32"/>
      <c r="AA41" s="32"/>
      <c r="AB41" s="86">
        <f t="shared" si="5"/>
        <v>0</v>
      </c>
    </row>
    <row r="42" spans="2:28" s="16" customFormat="1" x14ac:dyDescent="0.25">
      <c r="B42" s="25"/>
      <c r="C42" s="32"/>
      <c r="D42" s="32"/>
      <c r="E42" s="32"/>
      <c r="F42" s="32"/>
      <c r="G42" s="32"/>
      <c r="H42" s="32"/>
      <c r="I42" s="32"/>
      <c r="J42" s="32"/>
      <c r="K42" s="32"/>
      <c r="L42" s="32"/>
      <c r="M42" s="32"/>
      <c r="N42" s="32"/>
      <c r="O42" s="86">
        <f t="shared" si="4"/>
        <v>0</v>
      </c>
      <c r="P42" s="32"/>
      <c r="Q42" s="32"/>
      <c r="R42" s="32"/>
      <c r="S42" s="32"/>
      <c r="T42" s="32"/>
      <c r="U42" s="32"/>
      <c r="V42" s="32"/>
      <c r="W42" s="32"/>
      <c r="X42" s="32"/>
      <c r="Y42" s="32"/>
      <c r="Z42" s="32"/>
      <c r="AA42" s="32"/>
      <c r="AB42" s="86">
        <f t="shared" si="5"/>
        <v>0</v>
      </c>
    </row>
    <row r="43" spans="2:28" s="16" customFormat="1" x14ac:dyDescent="0.25">
      <c r="B43" s="25"/>
      <c r="C43" s="32"/>
      <c r="D43" s="32"/>
      <c r="E43" s="32"/>
      <c r="F43" s="32"/>
      <c r="G43" s="32"/>
      <c r="H43" s="32"/>
      <c r="I43" s="32"/>
      <c r="J43" s="32"/>
      <c r="K43" s="32"/>
      <c r="L43" s="32"/>
      <c r="M43" s="32"/>
      <c r="N43" s="32"/>
      <c r="O43" s="86">
        <f t="shared" si="4"/>
        <v>0</v>
      </c>
      <c r="P43" s="32"/>
      <c r="Q43" s="32"/>
      <c r="R43" s="32"/>
      <c r="S43" s="32"/>
      <c r="T43" s="32"/>
      <c r="U43" s="32"/>
      <c r="V43" s="32"/>
      <c r="W43" s="32"/>
      <c r="X43" s="32"/>
      <c r="Y43" s="32"/>
      <c r="Z43" s="32"/>
      <c r="AA43" s="32"/>
      <c r="AB43" s="86">
        <f t="shared" si="5"/>
        <v>0</v>
      </c>
    </row>
    <row r="44" spans="2:28" s="16" customFormat="1" x14ac:dyDescent="0.25">
      <c r="B44" s="25"/>
      <c r="C44" s="32"/>
      <c r="D44" s="32"/>
      <c r="E44" s="32"/>
      <c r="F44" s="32"/>
      <c r="G44" s="32"/>
      <c r="H44" s="32"/>
      <c r="I44" s="32"/>
      <c r="J44" s="32"/>
      <c r="K44" s="32"/>
      <c r="L44" s="32"/>
      <c r="M44" s="32"/>
      <c r="N44" s="32"/>
      <c r="O44" s="86">
        <f t="shared" si="4"/>
        <v>0</v>
      </c>
      <c r="P44" s="32"/>
      <c r="Q44" s="32"/>
      <c r="R44" s="32"/>
      <c r="S44" s="32"/>
      <c r="T44" s="32"/>
      <c r="U44" s="32"/>
      <c r="V44" s="32"/>
      <c r="W44" s="32"/>
      <c r="X44" s="32"/>
      <c r="Y44" s="32"/>
      <c r="Z44" s="32"/>
      <c r="AA44" s="32"/>
      <c r="AB44" s="86">
        <f t="shared" si="5"/>
        <v>0</v>
      </c>
    </row>
    <row r="45" spans="2:28" ht="13.8" thickBot="1" x14ac:dyDescent="0.3">
      <c r="B45" s="5" t="s">
        <v>48</v>
      </c>
      <c r="C45" s="75">
        <f t="shared" ref="C45:AA45" si="6">SUM(C33:C44)</f>
        <v>0</v>
      </c>
      <c r="D45" s="75">
        <f t="shared" si="6"/>
        <v>0</v>
      </c>
      <c r="E45" s="75">
        <f t="shared" si="6"/>
        <v>0</v>
      </c>
      <c r="F45" s="75">
        <f t="shared" si="6"/>
        <v>0</v>
      </c>
      <c r="G45" s="75">
        <f t="shared" si="6"/>
        <v>0</v>
      </c>
      <c r="H45" s="75">
        <f t="shared" si="6"/>
        <v>0</v>
      </c>
      <c r="I45" s="75">
        <f t="shared" si="6"/>
        <v>0</v>
      </c>
      <c r="J45" s="75">
        <f t="shared" si="6"/>
        <v>0</v>
      </c>
      <c r="K45" s="75">
        <f t="shared" si="6"/>
        <v>0</v>
      </c>
      <c r="L45" s="75">
        <f t="shared" si="6"/>
        <v>0</v>
      </c>
      <c r="M45" s="75">
        <f t="shared" si="6"/>
        <v>0</v>
      </c>
      <c r="N45" s="75">
        <f t="shared" si="6"/>
        <v>0</v>
      </c>
      <c r="O45" s="87">
        <f t="shared" si="4"/>
        <v>0</v>
      </c>
      <c r="P45" s="75">
        <f t="shared" si="6"/>
        <v>0</v>
      </c>
      <c r="Q45" s="75">
        <f t="shared" si="6"/>
        <v>0</v>
      </c>
      <c r="R45" s="75">
        <f t="shared" si="6"/>
        <v>0</v>
      </c>
      <c r="S45" s="75">
        <f t="shared" si="6"/>
        <v>0</v>
      </c>
      <c r="T45" s="75">
        <f t="shared" si="6"/>
        <v>0</v>
      </c>
      <c r="U45" s="75">
        <f t="shared" si="6"/>
        <v>0</v>
      </c>
      <c r="V45" s="75">
        <f t="shared" si="6"/>
        <v>0</v>
      </c>
      <c r="W45" s="75">
        <f t="shared" si="6"/>
        <v>0</v>
      </c>
      <c r="X45" s="75">
        <f t="shared" si="6"/>
        <v>0</v>
      </c>
      <c r="Y45" s="75">
        <f t="shared" si="6"/>
        <v>0</v>
      </c>
      <c r="Z45" s="75">
        <f t="shared" si="6"/>
        <v>0</v>
      </c>
      <c r="AA45" s="75">
        <f t="shared" si="6"/>
        <v>0</v>
      </c>
      <c r="AB45" s="87">
        <f t="shared" si="5"/>
        <v>0</v>
      </c>
    </row>
    <row r="46" spans="2:28" x14ac:dyDescent="0.25">
      <c r="B46" s="78"/>
      <c r="C46" s="74"/>
      <c r="D46" s="74"/>
      <c r="E46" s="74"/>
      <c r="F46" s="74"/>
      <c r="G46" s="74"/>
      <c r="H46" s="74"/>
      <c r="I46" s="74"/>
      <c r="J46" s="74"/>
      <c r="K46" s="74"/>
      <c r="L46" s="74"/>
      <c r="M46" s="74"/>
      <c r="N46" s="74"/>
      <c r="O46" s="91"/>
      <c r="P46" s="74"/>
      <c r="Q46" s="74"/>
      <c r="R46" s="74"/>
      <c r="S46" s="74"/>
      <c r="T46" s="74"/>
      <c r="U46" s="74"/>
      <c r="V46" s="74"/>
      <c r="W46" s="74"/>
      <c r="X46" s="74"/>
      <c r="Y46" s="74"/>
      <c r="Z46" s="74"/>
      <c r="AA46" s="74"/>
      <c r="AB46" s="46"/>
    </row>
    <row r="47" spans="2:28" s="1" customFormat="1" ht="13.8" thickBot="1" x14ac:dyDescent="0.3">
      <c r="B47" s="84" t="s">
        <v>47</v>
      </c>
      <c r="C47" s="92">
        <f>C29+C45</f>
        <v>4600</v>
      </c>
      <c r="D47" s="92">
        <f t="shared" ref="D47:AB47" si="7">D29+D45</f>
        <v>4600</v>
      </c>
      <c r="E47" s="92">
        <f t="shared" si="7"/>
        <v>4600</v>
      </c>
      <c r="F47" s="92">
        <f t="shared" si="7"/>
        <v>4600</v>
      </c>
      <c r="G47" s="92">
        <f t="shared" si="7"/>
        <v>4600</v>
      </c>
      <c r="H47" s="92">
        <f t="shared" si="7"/>
        <v>4600</v>
      </c>
      <c r="I47" s="92">
        <f t="shared" si="7"/>
        <v>6100</v>
      </c>
      <c r="J47" s="92">
        <f t="shared" si="7"/>
        <v>6100</v>
      </c>
      <c r="K47" s="92">
        <f t="shared" si="7"/>
        <v>6100</v>
      </c>
      <c r="L47" s="92">
        <f t="shared" si="7"/>
        <v>6100</v>
      </c>
      <c r="M47" s="92">
        <f t="shared" si="7"/>
        <v>6100</v>
      </c>
      <c r="N47" s="92">
        <f t="shared" si="7"/>
        <v>6100</v>
      </c>
      <c r="O47" s="93">
        <f t="shared" si="7"/>
        <v>64200</v>
      </c>
      <c r="P47" s="92">
        <f t="shared" si="7"/>
        <v>6900</v>
      </c>
      <c r="Q47" s="92">
        <f t="shared" si="7"/>
        <v>6900</v>
      </c>
      <c r="R47" s="92">
        <f t="shared" si="7"/>
        <v>6900</v>
      </c>
      <c r="S47" s="92">
        <f t="shared" si="7"/>
        <v>6900</v>
      </c>
      <c r="T47" s="92">
        <f t="shared" si="7"/>
        <v>6900</v>
      </c>
      <c r="U47" s="92">
        <f t="shared" si="7"/>
        <v>6900</v>
      </c>
      <c r="V47" s="92">
        <f t="shared" si="7"/>
        <v>6900</v>
      </c>
      <c r="W47" s="92">
        <f t="shared" si="7"/>
        <v>6900</v>
      </c>
      <c r="X47" s="92">
        <f t="shared" si="7"/>
        <v>6900</v>
      </c>
      <c r="Y47" s="92">
        <f t="shared" si="7"/>
        <v>6900</v>
      </c>
      <c r="Z47" s="92">
        <f t="shared" si="7"/>
        <v>6900</v>
      </c>
      <c r="AA47" s="92">
        <f t="shared" si="7"/>
        <v>6900</v>
      </c>
      <c r="AB47" s="93">
        <f t="shared" si="7"/>
        <v>82800</v>
      </c>
    </row>
    <row r="48" spans="2:28" x14ac:dyDescent="0.25">
      <c r="B48" s="83"/>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46"/>
    </row>
    <row r="49" spans="2:29" s="27" customFormat="1" x14ac:dyDescent="0.25">
      <c r="B49" s="76"/>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56"/>
    </row>
    <row r="50" spans="2:29" s="80" customFormat="1" ht="13.8" thickBot="1" x14ac:dyDescent="0.3">
      <c r="B50" s="79" t="s">
        <v>20</v>
      </c>
      <c r="C50" s="95">
        <f>Sales!C45-C47</f>
        <v>13000</v>
      </c>
      <c r="D50" s="95">
        <f>Sales!D45-D47</f>
        <v>13000</v>
      </c>
      <c r="E50" s="95">
        <f>Sales!E45-E47</f>
        <v>13000</v>
      </c>
      <c r="F50" s="95">
        <f>Sales!F45-F47</f>
        <v>13000</v>
      </c>
      <c r="G50" s="95">
        <f>Sales!G45-G47</f>
        <v>13000</v>
      </c>
      <c r="H50" s="95">
        <f>Sales!H45-H47</f>
        <v>13000</v>
      </c>
      <c r="I50" s="95">
        <f>Sales!I45-I47</f>
        <v>16000</v>
      </c>
      <c r="J50" s="95">
        <f>Sales!J45-J47</f>
        <v>16000</v>
      </c>
      <c r="K50" s="95">
        <f>Sales!K45-K47</f>
        <v>16000</v>
      </c>
      <c r="L50" s="95">
        <f>Sales!L45-L47</f>
        <v>16000</v>
      </c>
      <c r="M50" s="95">
        <f>Sales!M45-M47</f>
        <v>16000</v>
      </c>
      <c r="N50" s="95">
        <f>Sales!N45-N47</f>
        <v>16000</v>
      </c>
      <c r="O50" s="93">
        <f>Sales!O45-O47</f>
        <v>174000</v>
      </c>
      <c r="P50" s="95">
        <f>Sales!P45-P47</f>
        <v>18400</v>
      </c>
      <c r="Q50" s="95">
        <f>Sales!Q45-Q47</f>
        <v>18400</v>
      </c>
      <c r="R50" s="95">
        <f>Sales!R45-R47</f>
        <v>18400</v>
      </c>
      <c r="S50" s="95">
        <f>Sales!S45-S47</f>
        <v>18400</v>
      </c>
      <c r="T50" s="95">
        <f>Sales!T45-T47</f>
        <v>18400</v>
      </c>
      <c r="U50" s="95">
        <f>Sales!U45-U47</f>
        <v>18400</v>
      </c>
      <c r="V50" s="95">
        <f>Sales!V45-V47</f>
        <v>18400</v>
      </c>
      <c r="W50" s="95">
        <f>Sales!W45-W47</f>
        <v>18400</v>
      </c>
      <c r="X50" s="95">
        <f>Sales!X45-X47</f>
        <v>18400</v>
      </c>
      <c r="Y50" s="95">
        <f>Sales!Y45-Y47</f>
        <v>18400</v>
      </c>
      <c r="Z50" s="95">
        <f>Sales!Z45-Z47</f>
        <v>18400</v>
      </c>
      <c r="AA50" s="95">
        <f>Sales!AA45-AA47</f>
        <v>18400</v>
      </c>
      <c r="AB50" s="93">
        <f>Sales!AB45-AB47</f>
        <v>220800</v>
      </c>
      <c r="AC50" s="95">
        <f>Sales!AC45-AC47</f>
        <v>0</v>
      </c>
    </row>
    <row r="51" spans="2:29" s="16" customFormat="1" x14ac:dyDescent="0.25">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row>
    <row r="52" spans="2:29" s="17" customFormat="1" ht="13.8" thickBot="1" x14ac:dyDescent="0.3">
      <c r="B52" s="79" t="s">
        <v>78</v>
      </c>
      <c r="C52" s="90">
        <f>C50/Sales!C45</f>
        <v>0.73863636363636365</v>
      </c>
      <c r="D52" s="90">
        <f>D50/Sales!D45</f>
        <v>0.73863636363636365</v>
      </c>
      <c r="E52" s="90">
        <f>E50/Sales!E45</f>
        <v>0.73863636363636365</v>
      </c>
      <c r="F52" s="90">
        <f>F50/Sales!F45</f>
        <v>0.73863636363636365</v>
      </c>
      <c r="G52" s="90">
        <f>G50/Sales!G45</f>
        <v>0.73863636363636365</v>
      </c>
      <c r="H52" s="90">
        <f>H50/Sales!H45</f>
        <v>0.73863636363636365</v>
      </c>
      <c r="I52" s="90">
        <f>I50/Sales!I45</f>
        <v>0.72398190045248867</v>
      </c>
      <c r="J52" s="90">
        <f>J50/Sales!J45</f>
        <v>0.72398190045248867</v>
      </c>
      <c r="K52" s="90">
        <f>K50/Sales!K45</f>
        <v>0.72398190045248867</v>
      </c>
      <c r="L52" s="90">
        <f>L50/Sales!L45</f>
        <v>0.72398190045248867</v>
      </c>
      <c r="M52" s="90">
        <f>M50/Sales!M45</f>
        <v>0.72398190045248867</v>
      </c>
      <c r="N52" s="90">
        <f>N50/Sales!N45</f>
        <v>0.72398190045248867</v>
      </c>
      <c r="O52" s="144">
        <f>O50/Sales!O45</f>
        <v>0.73047858942065491</v>
      </c>
      <c r="P52" s="90">
        <f>P50/Sales!P45</f>
        <v>0.72727272727272729</v>
      </c>
      <c r="Q52" s="90">
        <f>Q50/Sales!Q45</f>
        <v>0.72727272727272729</v>
      </c>
      <c r="R52" s="90">
        <f>R50/Sales!R45</f>
        <v>0.72727272727272729</v>
      </c>
      <c r="S52" s="90">
        <f>S50/Sales!S45</f>
        <v>0.72727272727272729</v>
      </c>
      <c r="T52" s="90">
        <f>T50/Sales!T45</f>
        <v>0.72727272727272729</v>
      </c>
      <c r="U52" s="90">
        <f>U50/Sales!U45</f>
        <v>0.72727272727272729</v>
      </c>
      <c r="V52" s="90">
        <f>V50/Sales!V45</f>
        <v>0.72727272727272729</v>
      </c>
      <c r="W52" s="90">
        <f>W50/Sales!W45</f>
        <v>0.72727272727272729</v>
      </c>
      <c r="X52" s="90">
        <f>X50/Sales!X45</f>
        <v>0.72727272727272729</v>
      </c>
      <c r="Y52" s="90">
        <f>Y50/Sales!Y45</f>
        <v>0.72727272727272729</v>
      </c>
      <c r="Z52" s="90">
        <f>Z50/Sales!Z45</f>
        <v>0.72727272727272729</v>
      </c>
      <c r="AA52" s="90">
        <f>AA50/Sales!AA45</f>
        <v>0.72727272727272729</v>
      </c>
      <c r="AB52" s="144">
        <f>AB50/Sales!AB45</f>
        <v>0.72727272727272729</v>
      </c>
    </row>
    <row r="53" spans="2:29" s="16" customFormat="1" x14ac:dyDescent="0.25"/>
  </sheetData>
  <dataValidations count="1">
    <dataValidation type="whole" allowBlank="1" showInputMessage="1" showErrorMessage="1" sqref="E5:E15" xr:uid="{00000000-0002-0000-0100-000000000000}">
      <formula1>0</formula1>
      <formula2>12</formula2>
    </dataValidation>
  </dataValidations>
  <pageMargins left="0.7" right="0.7" top="0.75" bottom="0.75" header="0.3" footer="0.3"/>
  <pageSetup paperSize="5" scale="60" fitToHeight="0" orientation="landscape" r:id="rId1"/>
  <ignoredErrors>
    <ignoredError sqref="C29:N29 P29:AA29" formulaRange="1"/>
    <ignoredError sqref="O29 O4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59999389629810485"/>
    <pageSetUpPr fitToPage="1"/>
  </sheetPr>
  <dimension ref="A1:AA17"/>
  <sheetViews>
    <sheetView workbookViewId="0">
      <selection activeCell="B5" sqref="B5"/>
    </sheetView>
  </sheetViews>
  <sheetFormatPr defaultRowHeight="13.2" x14ac:dyDescent="0.25"/>
  <cols>
    <col min="1" max="1" width="29.6640625" customWidth="1"/>
  </cols>
  <sheetData>
    <row r="1" spans="1:27" s="16" customFormat="1" ht="21" customHeight="1" x14ac:dyDescent="0.3">
      <c r="A1" s="43" t="s">
        <v>89</v>
      </c>
      <c r="B1" s="44"/>
      <c r="C1" s="44"/>
      <c r="D1" s="44"/>
      <c r="E1" s="44"/>
      <c r="F1" s="44"/>
      <c r="G1" s="44"/>
      <c r="H1" s="44"/>
      <c r="I1" s="44"/>
      <c r="J1" s="44"/>
      <c r="K1" s="44"/>
      <c r="L1" s="44"/>
      <c r="M1" s="44"/>
      <c r="N1" s="44"/>
      <c r="O1" s="44"/>
      <c r="P1" s="44"/>
      <c r="Q1" s="44"/>
      <c r="R1" s="44"/>
      <c r="S1" s="44"/>
      <c r="T1" s="44"/>
      <c r="U1" s="44"/>
      <c r="V1" s="44"/>
      <c r="W1" s="44"/>
      <c r="X1" s="44"/>
      <c r="Y1" s="44"/>
      <c r="Z1" s="44"/>
    </row>
    <row r="2" spans="1:27" x14ac:dyDescent="0.25">
      <c r="A2" s="17" t="s">
        <v>88</v>
      </c>
    </row>
    <row r="3" spans="1:27" ht="16.2" thickBot="1" x14ac:dyDescent="0.35">
      <c r="A3" s="2"/>
      <c r="B3" s="1" t="s">
        <v>52</v>
      </c>
    </row>
    <row r="4" spans="1:27" x14ac:dyDescent="0.25">
      <c r="A4" s="3" t="s">
        <v>51</v>
      </c>
      <c r="B4" s="4" t="s">
        <v>6</v>
      </c>
      <c r="C4" s="4" t="s">
        <v>7</v>
      </c>
      <c r="D4" s="4" t="s">
        <v>8</v>
      </c>
      <c r="E4" s="4" t="s">
        <v>9</v>
      </c>
      <c r="F4" s="4" t="s">
        <v>10</v>
      </c>
      <c r="G4" s="4" t="s">
        <v>11</v>
      </c>
      <c r="H4" s="4" t="s">
        <v>12</v>
      </c>
      <c r="I4" s="4" t="s">
        <v>13</v>
      </c>
      <c r="J4" s="4" t="s">
        <v>14</v>
      </c>
      <c r="K4" s="4" t="s">
        <v>15</v>
      </c>
      <c r="L4" s="4" t="s">
        <v>16</v>
      </c>
      <c r="M4" s="4" t="s">
        <v>17</v>
      </c>
      <c r="N4" s="85" t="s">
        <v>90</v>
      </c>
      <c r="O4" s="4" t="s">
        <v>21</v>
      </c>
      <c r="P4" s="4" t="s">
        <v>22</v>
      </c>
      <c r="Q4" s="4" t="s">
        <v>23</v>
      </c>
      <c r="R4" s="4" t="s">
        <v>24</v>
      </c>
      <c r="S4" s="4" t="s">
        <v>25</v>
      </c>
      <c r="T4" s="4" t="s">
        <v>26</v>
      </c>
      <c r="U4" s="4" t="s">
        <v>27</v>
      </c>
      <c r="V4" s="4" t="s">
        <v>28</v>
      </c>
      <c r="W4" s="4" t="s">
        <v>29</v>
      </c>
      <c r="X4" s="4" t="s">
        <v>30</v>
      </c>
      <c r="Y4" s="4" t="s">
        <v>31</v>
      </c>
      <c r="Z4" s="4" t="s">
        <v>32</v>
      </c>
      <c r="AA4" s="85" t="s">
        <v>91</v>
      </c>
    </row>
    <row r="5" spans="1:27" s="16" customFormat="1" x14ac:dyDescent="0.25">
      <c r="A5" s="25" t="s">
        <v>66</v>
      </c>
      <c r="B5" s="32"/>
      <c r="C5" s="32"/>
      <c r="D5" s="32"/>
      <c r="E5" s="32"/>
      <c r="F5" s="32"/>
      <c r="G5" s="32"/>
      <c r="H5" s="32"/>
      <c r="I5" s="32"/>
      <c r="J5" s="32"/>
      <c r="K5" s="32"/>
      <c r="L5" s="32"/>
      <c r="M5" s="32"/>
      <c r="N5" s="86">
        <f t="shared" ref="N5:N15" si="0">SUM(B5:M5)</f>
        <v>0</v>
      </c>
      <c r="O5" s="32"/>
      <c r="P5" s="32"/>
      <c r="Q5" s="32"/>
      <c r="R5" s="32"/>
      <c r="S5" s="32"/>
      <c r="T5" s="32"/>
      <c r="U5" s="32"/>
      <c r="V5" s="32"/>
      <c r="W5" s="32"/>
      <c r="X5" s="32"/>
      <c r="Y5" s="32"/>
      <c r="Z5" s="32"/>
      <c r="AA5" s="86">
        <f t="shared" ref="AA5:AA15" si="1">SUM(O5:Z5)</f>
        <v>0</v>
      </c>
    </row>
    <row r="6" spans="1:27" s="16" customFormat="1" x14ac:dyDescent="0.25">
      <c r="A6" s="25" t="s">
        <v>123</v>
      </c>
      <c r="B6" s="32"/>
      <c r="C6" s="32"/>
      <c r="D6" s="32"/>
      <c r="E6" s="32"/>
      <c r="F6" s="32"/>
      <c r="G6" s="32"/>
      <c r="H6" s="32"/>
      <c r="I6" s="32"/>
      <c r="J6" s="32"/>
      <c r="K6" s="32"/>
      <c r="L6" s="32"/>
      <c r="M6" s="32"/>
      <c r="N6" s="86">
        <f t="shared" si="0"/>
        <v>0</v>
      </c>
      <c r="O6" s="32"/>
      <c r="P6" s="32"/>
      <c r="Q6" s="32"/>
      <c r="R6" s="32"/>
      <c r="S6" s="32"/>
      <c r="T6" s="32"/>
      <c r="U6" s="32"/>
      <c r="V6" s="32"/>
      <c r="W6" s="32"/>
      <c r="X6" s="32"/>
      <c r="Y6" s="32"/>
      <c r="Z6" s="32"/>
      <c r="AA6" s="86">
        <f t="shared" si="1"/>
        <v>0</v>
      </c>
    </row>
    <row r="7" spans="1:27" s="16" customFormat="1" x14ac:dyDescent="0.25">
      <c r="A7" s="25" t="s">
        <v>67</v>
      </c>
      <c r="B7" s="32"/>
      <c r="C7" s="32"/>
      <c r="D7" s="32"/>
      <c r="E7" s="32"/>
      <c r="F7" s="32"/>
      <c r="G7" s="32"/>
      <c r="H7" s="32"/>
      <c r="I7" s="32"/>
      <c r="J7" s="32"/>
      <c r="K7" s="32"/>
      <c r="L7" s="32"/>
      <c r="M7" s="32"/>
      <c r="N7" s="86">
        <f t="shared" si="0"/>
        <v>0</v>
      </c>
      <c r="O7" s="32"/>
      <c r="P7" s="32"/>
      <c r="Q7" s="32"/>
      <c r="R7" s="32"/>
      <c r="S7" s="32"/>
      <c r="T7" s="32"/>
      <c r="U7" s="32"/>
      <c r="V7" s="32"/>
      <c r="W7" s="32"/>
      <c r="X7" s="32"/>
      <c r="Y7" s="32"/>
      <c r="Z7" s="32"/>
      <c r="AA7" s="86">
        <f t="shared" si="1"/>
        <v>0</v>
      </c>
    </row>
    <row r="8" spans="1:27" s="16" customFormat="1" x14ac:dyDescent="0.25">
      <c r="A8" s="25" t="s">
        <v>68</v>
      </c>
      <c r="B8" s="32"/>
      <c r="C8" s="32"/>
      <c r="D8" s="32"/>
      <c r="E8" s="32"/>
      <c r="F8" s="32"/>
      <c r="G8" s="32"/>
      <c r="H8" s="32"/>
      <c r="I8" s="32"/>
      <c r="J8" s="32"/>
      <c r="K8" s="32"/>
      <c r="L8" s="32"/>
      <c r="M8" s="32"/>
      <c r="N8" s="86">
        <f t="shared" si="0"/>
        <v>0</v>
      </c>
      <c r="O8" s="32"/>
      <c r="P8" s="32"/>
      <c r="Q8" s="32"/>
      <c r="R8" s="32"/>
      <c r="S8" s="32"/>
      <c r="T8" s="32"/>
      <c r="U8" s="32"/>
      <c r="V8" s="32"/>
      <c r="W8" s="32"/>
      <c r="X8" s="32"/>
      <c r="Y8" s="32"/>
      <c r="Z8" s="32"/>
      <c r="AA8" s="86">
        <f t="shared" si="1"/>
        <v>0</v>
      </c>
    </row>
    <row r="9" spans="1:27" s="16" customFormat="1" x14ac:dyDescent="0.25">
      <c r="A9" s="25" t="s">
        <v>81</v>
      </c>
      <c r="B9" s="32"/>
      <c r="C9" s="32"/>
      <c r="D9" s="32"/>
      <c r="E9" s="32"/>
      <c r="F9" s="32"/>
      <c r="G9" s="32"/>
      <c r="H9" s="32"/>
      <c r="I9" s="32"/>
      <c r="J9" s="32"/>
      <c r="K9" s="32"/>
      <c r="L9" s="32"/>
      <c r="M9" s="32"/>
      <c r="N9" s="86">
        <f t="shared" si="0"/>
        <v>0</v>
      </c>
      <c r="O9" s="32"/>
      <c r="P9" s="32"/>
      <c r="Q9" s="32"/>
      <c r="R9" s="32"/>
      <c r="S9" s="32"/>
      <c r="T9" s="32"/>
      <c r="U9" s="32"/>
      <c r="V9" s="32"/>
      <c r="W9" s="32"/>
      <c r="X9" s="32"/>
      <c r="Y9" s="32"/>
      <c r="Z9" s="32"/>
      <c r="AA9" s="86">
        <f t="shared" si="1"/>
        <v>0</v>
      </c>
    </row>
    <row r="10" spans="1:27" s="16" customFormat="1" x14ac:dyDescent="0.25">
      <c r="A10" s="25" t="s">
        <v>82</v>
      </c>
      <c r="B10" s="32"/>
      <c r="C10" s="32"/>
      <c r="D10" s="32"/>
      <c r="E10" s="32"/>
      <c r="F10" s="32"/>
      <c r="G10" s="32"/>
      <c r="H10" s="32"/>
      <c r="I10" s="32"/>
      <c r="J10" s="32"/>
      <c r="K10" s="32"/>
      <c r="L10" s="32"/>
      <c r="M10" s="32"/>
      <c r="N10" s="86">
        <f t="shared" si="0"/>
        <v>0</v>
      </c>
      <c r="O10" s="32"/>
      <c r="P10" s="32"/>
      <c r="Q10" s="32"/>
      <c r="R10" s="32"/>
      <c r="S10" s="32"/>
      <c r="T10" s="32"/>
      <c r="U10" s="32"/>
      <c r="V10" s="32"/>
      <c r="W10" s="32"/>
      <c r="X10" s="32"/>
      <c r="Y10" s="32"/>
      <c r="Z10" s="32"/>
      <c r="AA10" s="86">
        <f t="shared" si="1"/>
        <v>0</v>
      </c>
    </row>
    <row r="11" spans="1:27" s="16" customFormat="1" x14ac:dyDescent="0.25">
      <c r="A11" s="25"/>
      <c r="B11" s="32"/>
      <c r="C11" s="32"/>
      <c r="D11" s="32"/>
      <c r="E11" s="32"/>
      <c r="F11" s="32"/>
      <c r="G11" s="32"/>
      <c r="H11" s="32"/>
      <c r="I11" s="32"/>
      <c r="J11" s="32"/>
      <c r="K11" s="32"/>
      <c r="L11" s="32"/>
      <c r="M11" s="32"/>
      <c r="N11" s="86">
        <f t="shared" si="0"/>
        <v>0</v>
      </c>
      <c r="O11" s="32"/>
      <c r="P11" s="32"/>
      <c r="Q11" s="32"/>
      <c r="R11" s="32"/>
      <c r="S11" s="32"/>
      <c r="T11" s="32"/>
      <c r="U11" s="32"/>
      <c r="V11" s="32"/>
      <c r="W11" s="32"/>
      <c r="X11" s="32"/>
      <c r="Y11" s="32"/>
      <c r="Z11" s="32"/>
      <c r="AA11" s="86">
        <f t="shared" si="1"/>
        <v>0</v>
      </c>
    </row>
    <row r="12" spans="1:27" s="16" customFormat="1" x14ac:dyDescent="0.25">
      <c r="A12" s="25"/>
      <c r="B12" s="32"/>
      <c r="C12" s="32"/>
      <c r="D12" s="32"/>
      <c r="E12" s="32"/>
      <c r="F12" s="32"/>
      <c r="G12" s="32"/>
      <c r="H12" s="32"/>
      <c r="I12" s="32"/>
      <c r="J12" s="32"/>
      <c r="K12" s="32"/>
      <c r="L12" s="32"/>
      <c r="M12" s="32"/>
      <c r="N12" s="86">
        <f t="shared" si="0"/>
        <v>0</v>
      </c>
      <c r="O12" s="32"/>
      <c r="P12" s="32"/>
      <c r="Q12" s="32"/>
      <c r="R12" s="32"/>
      <c r="S12" s="32"/>
      <c r="T12" s="32"/>
      <c r="U12" s="32"/>
      <c r="V12" s="32"/>
      <c r="W12" s="32"/>
      <c r="X12" s="32"/>
      <c r="Y12" s="32"/>
      <c r="Z12" s="32"/>
      <c r="AA12" s="86">
        <f t="shared" si="1"/>
        <v>0</v>
      </c>
    </row>
    <row r="13" spans="1:27" s="16" customFormat="1" x14ac:dyDescent="0.25">
      <c r="A13" s="25"/>
      <c r="B13" s="32"/>
      <c r="C13" s="32"/>
      <c r="D13" s="32"/>
      <c r="E13" s="32"/>
      <c r="F13" s="32"/>
      <c r="G13" s="32"/>
      <c r="H13" s="32"/>
      <c r="I13" s="32"/>
      <c r="J13" s="32"/>
      <c r="K13" s="32"/>
      <c r="L13" s="32"/>
      <c r="M13" s="32"/>
      <c r="N13" s="86">
        <f t="shared" si="0"/>
        <v>0</v>
      </c>
      <c r="O13" s="32"/>
      <c r="P13" s="32"/>
      <c r="Q13" s="32"/>
      <c r="R13" s="32"/>
      <c r="S13" s="32"/>
      <c r="T13" s="32"/>
      <c r="U13" s="32"/>
      <c r="V13" s="32"/>
      <c r="W13" s="32"/>
      <c r="X13" s="32"/>
      <c r="Y13" s="32"/>
      <c r="Z13" s="32"/>
      <c r="AA13" s="86">
        <f t="shared" si="1"/>
        <v>0</v>
      </c>
    </row>
    <row r="14" spans="1:27" s="16" customFormat="1" x14ac:dyDescent="0.25">
      <c r="A14" s="25"/>
      <c r="B14" s="32"/>
      <c r="C14" s="32"/>
      <c r="D14" s="32"/>
      <c r="E14" s="32"/>
      <c r="F14" s="32"/>
      <c r="G14" s="32"/>
      <c r="H14" s="32"/>
      <c r="I14" s="32"/>
      <c r="J14" s="32"/>
      <c r="K14" s="32"/>
      <c r="L14" s="32"/>
      <c r="M14" s="32"/>
      <c r="N14" s="86">
        <f t="shared" si="0"/>
        <v>0</v>
      </c>
      <c r="O14" s="32"/>
      <c r="P14" s="32"/>
      <c r="Q14" s="32"/>
      <c r="R14" s="32"/>
      <c r="S14" s="32"/>
      <c r="T14" s="32"/>
      <c r="U14" s="32"/>
      <c r="V14" s="32"/>
      <c r="W14" s="32"/>
      <c r="X14" s="32"/>
      <c r="Y14" s="32"/>
      <c r="Z14" s="32"/>
      <c r="AA14" s="86">
        <f t="shared" si="1"/>
        <v>0</v>
      </c>
    </row>
    <row r="15" spans="1:27" s="16" customFormat="1" x14ac:dyDescent="0.25">
      <c r="A15" s="25"/>
      <c r="B15" s="32"/>
      <c r="C15" s="32"/>
      <c r="D15" s="32"/>
      <c r="E15" s="32"/>
      <c r="F15" s="32"/>
      <c r="G15" s="32"/>
      <c r="H15" s="32"/>
      <c r="I15" s="32"/>
      <c r="J15" s="32"/>
      <c r="K15" s="32"/>
      <c r="L15" s="32"/>
      <c r="M15" s="32"/>
      <c r="N15" s="86">
        <f t="shared" si="0"/>
        <v>0</v>
      </c>
      <c r="O15" s="32"/>
      <c r="P15" s="32"/>
      <c r="Q15" s="32"/>
      <c r="R15" s="32"/>
      <c r="S15" s="32"/>
      <c r="T15" s="32"/>
      <c r="U15" s="32"/>
      <c r="V15" s="32"/>
      <c r="W15" s="32"/>
      <c r="X15" s="32"/>
      <c r="Y15" s="32"/>
      <c r="Z15" s="32"/>
      <c r="AA15" s="86">
        <f t="shared" si="1"/>
        <v>0</v>
      </c>
    </row>
    <row r="16" spans="1:27" s="16" customFormat="1" x14ac:dyDescent="0.25">
      <c r="A16" s="25"/>
      <c r="B16" s="32"/>
      <c r="C16" s="32"/>
      <c r="D16" s="32"/>
      <c r="E16" s="32"/>
      <c r="F16" s="32"/>
      <c r="G16" s="32"/>
      <c r="H16" s="32"/>
      <c r="I16" s="32"/>
      <c r="J16" s="32"/>
      <c r="K16" s="32"/>
      <c r="L16" s="32"/>
      <c r="M16" s="32"/>
      <c r="N16" s="86"/>
      <c r="O16" s="32"/>
      <c r="P16" s="32"/>
      <c r="Q16" s="32"/>
      <c r="R16" s="32"/>
      <c r="S16" s="32"/>
      <c r="T16" s="32"/>
      <c r="U16" s="32"/>
      <c r="V16" s="32"/>
      <c r="W16" s="32"/>
      <c r="X16" s="32"/>
      <c r="Y16" s="32"/>
      <c r="Z16" s="32"/>
      <c r="AA16" s="86"/>
    </row>
    <row r="17" spans="1:27" ht="13.8" thickBot="1" x14ac:dyDescent="0.3">
      <c r="A17" s="5" t="s">
        <v>48</v>
      </c>
      <c r="B17" s="8">
        <f t="shared" ref="B17:Z17" si="2">SUM(B5:B16)</f>
        <v>0</v>
      </c>
      <c r="C17" s="8">
        <f t="shared" si="2"/>
        <v>0</v>
      </c>
      <c r="D17" s="8">
        <f t="shared" si="2"/>
        <v>0</v>
      </c>
      <c r="E17" s="8">
        <f t="shared" si="2"/>
        <v>0</v>
      </c>
      <c r="F17" s="8">
        <f t="shared" si="2"/>
        <v>0</v>
      </c>
      <c r="G17" s="8">
        <f t="shared" si="2"/>
        <v>0</v>
      </c>
      <c r="H17" s="8">
        <f t="shared" si="2"/>
        <v>0</v>
      </c>
      <c r="I17" s="8">
        <f t="shared" si="2"/>
        <v>0</v>
      </c>
      <c r="J17" s="8">
        <f t="shared" si="2"/>
        <v>0</v>
      </c>
      <c r="K17" s="8">
        <f t="shared" si="2"/>
        <v>0</v>
      </c>
      <c r="L17" s="8">
        <f t="shared" si="2"/>
        <v>0</v>
      </c>
      <c r="M17" s="8">
        <f t="shared" si="2"/>
        <v>0</v>
      </c>
      <c r="N17" s="87">
        <f>SUM(B17:M17)</f>
        <v>0</v>
      </c>
      <c r="O17" s="8">
        <f t="shared" si="2"/>
        <v>0</v>
      </c>
      <c r="P17" s="8">
        <f t="shared" si="2"/>
        <v>0</v>
      </c>
      <c r="Q17" s="8">
        <f t="shared" si="2"/>
        <v>0</v>
      </c>
      <c r="R17" s="8">
        <f t="shared" si="2"/>
        <v>0</v>
      </c>
      <c r="S17" s="8">
        <f t="shared" si="2"/>
        <v>0</v>
      </c>
      <c r="T17" s="8">
        <f t="shared" si="2"/>
        <v>0</v>
      </c>
      <c r="U17" s="8">
        <f t="shared" si="2"/>
        <v>0</v>
      </c>
      <c r="V17" s="8">
        <f t="shared" si="2"/>
        <v>0</v>
      </c>
      <c r="W17" s="8">
        <f t="shared" si="2"/>
        <v>0</v>
      </c>
      <c r="X17" s="8">
        <f t="shared" si="2"/>
        <v>0</v>
      </c>
      <c r="Y17" s="8">
        <f t="shared" si="2"/>
        <v>0</v>
      </c>
      <c r="Z17" s="8">
        <f t="shared" si="2"/>
        <v>0</v>
      </c>
      <c r="AA17" s="87">
        <f>SUM(O17:Z17)</f>
        <v>0</v>
      </c>
    </row>
  </sheetData>
  <pageMargins left="0.7" right="0.7" top="0.75" bottom="0.75" header="0.3" footer="0.3"/>
  <pageSetup paperSize="5" scale="65" fitToHeight="0" orientation="landscape" r:id="rId1"/>
  <ignoredErrors>
    <ignoredError sqref="N17"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59999389629810485"/>
    <pageSetUpPr fitToPage="1"/>
  </sheetPr>
  <dimension ref="A1:AA35"/>
  <sheetViews>
    <sheetView zoomScaleNormal="100" workbookViewId="0">
      <selection activeCell="B5" sqref="B5"/>
    </sheetView>
  </sheetViews>
  <sheetFormatPr defaultRowHeight="13.2" x14ac:dyDescent="0.25"/>
  <cols>
    <col min="1" max="1" width="25.44140625" customWidth="1"/>
  </cols>
  <sheetData>
    <row r="1" spans="1:27" s="16" customFormat="1" ht="26.25" customHeight="1" x14ac:dyDescent="0.3">
      <c r="A1" s="43" t="s">
        <v>18</v>
      </c>
      <c r="B1" s="44"/>
      <c r="C1" s="44"/>
      <c r="D1" s="44"/>
      <c r="E1" s="44"/>
      <c r="F1" s="44"/>
      <c r="G1" s="44"/>
      <c r="H1" s="44"/>
      <c r="I1" s="44"/>
      <c r="J1" s="44"/>
      <c r="K1" s="44"/>
      <c r="L1" s="44"/>
      <c r="M1" s="44"/>
      <c r="N1" s="44"/>
      <c r="O1" s="44"/>
      <c r="P1" s="44"/>
      <c r="Q1" s="44"/>
      <c r="R1" s="44"/>
      <c r="S1" s="44"/>
      <c r="T1" s="44"/>
      <c r="U1" s="44"/>
      <c r="V1" s="44"/>
      <c r="W1" s="44"/>
      <c r="X1" s="44"/>
      <c r="Y1" s="44"/>
      <c r="Z1" s="44"/>
      <c r="AA1" s="44"/>
    </row>
    <row r="2" spans="1:27" x14ac:dyDescent="0.25">
      <c r="A2" s="17" t="s">
        <v>88</v>
      </c>
    </row>
    <row r="3" spans="1:27" ht="13.8" thickBot="1" x14ac:dyDescent="0.3"/>
    <row r="4" spans="1:27" x14ac:dyDescent="0.25">
      <c r="A4" s="3" t="s">
        <v>19</v>
      </c>
      <c r="B4" s="4" t="s">
        <v>6</v>
      </c>
      <c r="C4" s="4" t="s">
        <v>7</v>
      </c>
      <c r="D4" s="4" t="s">
        <v>8</v>
      </c>
      <c r="E4" s="4" t="s">
        <v>9</v>
      </c>
      <c r="F4" s="4" t="s">
        <v>10</v>
      </c>
      <c r="G4" s="4" t="s">
        <v>11</v>
      </c>
      <c r="H4" s="4" t="s">
        <v>12</v>
      </c>
      <c r="I4" s="4" t="s">
        <v>13</v>
      </c>
      <c r="J4" s="4" t="s">
        <v>14</v>
      </c>
      <c r="K4" s="4" t="s">
        <v>15</v>
      </c>
      <c r="L4" s="4" t="s">
        <v>16</v>
      </c>
      <c r="M4" s="4" t="s">
        <v>17</v>
      </c>
      <c r="N4" s="96" t="s">
        <v>90</v>
      </c>
      <c r="O4" s="4" t="s">
        <v>21</v>
      </c>
      <c r="P4" s="4" t="s">
        <v>22</v>
      </c>
      <c r="Q4" s="4" t="s">
        <v>23</v>
      </c>
      <c r="R4" s="4" t="s">
        <v>24</v>
      </c>
      <c r="S4" s="4" t="s">
        <v>25</v>
      </c>
      <c r="T4" s="4" t="s">
        <v>26</v>
      </c>
      <c r="U4" s="4" t="s">
        <v>27</v>
      </c>
      <c r="V4" s="4" t="s">
        <v>28</v>
      </c>
      <c r="W4" s="4" t="s">
        <v>29</v>
      </c>
      <c r="X4" s="4" t="s">
        <v>30</v>
      </c>
      <c r="Y4" s="4" t="s">
        <v>31</v>
      </c>
      <c r="Z4" s="4" t="s">
        <v>32</v>
      </c>
      <c r="AA4" s="96" t="s">
        <v>91</v>
      </c>
    </row>
    <row r="5" spans="1:27" x14ac:dyDescent="0.25">
      <c r="A5" s="81" t="s">
        <v>84</v>
      </c>
      <c r="B5" s="82">
        <f>Employees!B17</f>
        <v>0</v>
      </c>
      <c r="C5" s="82">
        <f>Employees!C17</f>
        <v>0</v>
      </c>
      <c r="D5" s="82">
        <f>Employees!D17</f>
        <v>0</v>
      </c>
      <c r="E5" s="82">
        <f>Employees!E17</f>
        <v>0</v>
      </c>
      <c r="F5" s="82">
        <f>Employees!F17</f>
        <v>0</v>
      </c>
      <c r="G5" s="82">
        <f>Employees!G17</f>
        <v>0</v>
      </c>
      <c r="H5" s="82">
        <f>Employees!H17</f>
        <v>0</v>
      </c>
      <c r="I5" s="82">
        <f>Employees!I17</f>
        <v>0</v>
      </c>
      <c r="J5" s="82">
        <f>Employees!J17</f>
        <v>0</v>
      </c>
      <c r="K5" s="82">
        <f>Employees!K17</f>
        <v>0</v>
      </c>
      <c r="L5" s="82">
        <f>Employees!L17</f>
        <v>0</v>
      </c>
      <c r="M5" s="82">
        <f>Employees!M17</f>
        <v>0</v>
      </c>
      <c r="N5" s="86">
        <f t="shared" ref="N5:N24" si="0">SUM(B5:M5)</f>
        <v>0</v>
      </c>
      <c r="O5" s="82">
        <f>Employees!O17</f>
        <v>0</v>
      </c>
      <c r="P5" s="82">
        <f>Employees!P17</f>
        <v>0</v>
      </c>
      <c r="Q5" s="82">
        <f>Employees!Q17</f>
        <v>0</v>
      </c>
      <c r="R5" s="82">
        <f>Employees!R17</f>
        <v>0</v>
      </c>
      <c r="S5" s="82">
        <f>Employees!S17</f>
        <v>0</v>
      </c>
      <c r="T5" s="82">
        <f>Employees!T17</f>
        <v>0</v>
      </c>
      <c r="U5" s="82">
        <f>Employees!U17</f>
        <v>0</v>
      </c>
      <c r="V5" s="82">
        <f>Employees!V17</f>
        <v>0</v>
      </c>
      <c r="W5" s="82">
        <f>Employees!W17</f>
        <v>0</v>
      </c>
      <c r="X5" s="82">
        <f>Employees!X17</f>
        <v>0</v>
      </c>
      <c r="Y5" s="82">
        <f>Employees!Y17</f>
        <v>0</v>
      </c>
      <c r="Z5" s="82">
        <f>Employees!Z17</f>
        <v>0</v>
      </c>
      <c r="AA5" s="86">
        <f t="shared" ref="AA5:AA24" si="1">SUM(O5:Z5)</f>
        <v>0</v>
      </c>
    </row>
    <row r="6" spans="1:27" s="16" customFormat="1" x14ac:dyDescent="0.25">
      <c r="A6" s="48" t="s">
        <v>2</v>
      </c>
      <c r="B6" s="25"/>
      <c r="C6" s="25"/>
      <c r="D6" s="25"/>
      <c r="E6" s="25"/>
      <c r="F6" s="25"/>
      <c r="G6" s="25"/>
      <c r="H6" s="25"/>
      <c r="I6" s="25"/>
      <c r="J6" s="25"/>
      <c r="K6" s="25"/>
      <c r="L6" s="25"/>
      <c r="M6" s="25"/>
      <c r="N6" s="86">
        <f t="shared" si="0"/>
        <v>0</v>
      </c>
      <c r="O6" s="25"/>
      <c r="P6" s="25"/>
      <c r="Q6" s="25"/>
      <c r="R6" s="25"/>
      <c r="S6" s="25"/>
      <c r="T6" s="25"/>
      <c r="U6" s="25"/>
      <c r="V6" s="25"/>
      <c r="W6" s="25"/>
      <c r="X6" s="25"/>
      <c r="Y6" s="25"/>
      <c r="Z6" s="25"/>
      <c r="AA6" s="86">
        <f t="shared" si="1"/>
        <v>0</v>
      </c>
    </row>
    <row r="7" spans="1:27" s="16" customFormat="1" x14ac:dyDescent="0.25">
      <c r="A7" s="25" t="s">
        <v>86</v>
      </c>
      <c r="B7" s="25"/>
      <c r="C7" s="25"/>
      <c r="D7" s="25"/>
      <c r="E7" s="25"/>
      <c r="F7" s="25"/>
      <c r="G7" s="25"/>
      <c r="H7" s="25"/>
      <c r="I7" s="25"/>
      <c r="J7" s="25"/>
      <c r="K7" s="25"/>
      <c r="L7" s="25"/>
      <c r="M7" s="25"/>
      <c r="N7" s="86">
        <f t="shared" si="0"/>
        <v>0</v>
      </c>
      <c r="O7" s="25"/>
      <c r="P7" s="25"/>
      <c r="Q7" s="25"/>
      <c r="R7" s="25"/>
      <c r="S7" s="25"/>
      <c r="T7" s="25"/>
      <c r="U7" s="25"/>
      <c r="V7" s="25"/>
      <c r="W7" s="25"/>
      <c r="X7" s="25"/>
      <c r="Y7" s="25"/>
      <c r="Z7" s="25"/>
      <c r="AA7" s="86">
        <f t="shared" si="1"/>
        <v>0</v>
      </c>
    </row>
    <row r="8" spans="1:27" s="16" customFormat="1" x14ac:dyDescent="0.25">
      <c r="A8" s="25" t="s">
        <v>3</v>
      </c>
      <c r="B8" s="25"/>
      <c r="C8" s="25"/>
      <c r="D8" s="25"/>
      <c r="E8" s="25"/>
      <c r="F8" s="25"/>
      <c r="G8" s="25"/>
      <c r="H8" s="25"/>
      <c r="I8" s="25"/>
      <c r="J8" s="25"/>
      <c r="K8" s="25"/>
      <c r="L8" s="25"/>
      <c r="M8" s="25"/>
      <c r="N8" s="86">
        <f t="shared" si="0"/>
        <v>0</v>
      </c>
      <c r="O8" s="25"/>
      <c r="P8" s="25"/>
      <c r="Q8" s="25"/>
      <c r="R8" s="25"/>
      <c r="S8" s="25"/>
      <c r="T8" s="25"/>
      <c r="U8" s="25"/>
      <c r="V8" s="25"/>
      <c r="W8" s="25"/>
      <c r="X8" s="25"/>
      <c r="Y8" s="25"/>
      <c r="Z8" s="25"/>
      <c r="AA8" s="86">
        <f t="shared" si="1"/>
        <v>0</v>
      </c>
    </row>
    <row r="9" spans="1:27" s="16" customFormat="1" x14ac:dyDescent="0.25">
      <c r="A9" s="25" t="s">
        <v>70</v>
      </c>
      <c r="B9" s="25"/>
      <c r="C9" s="25"/>
      <c r="D9" s="25"/>
      <c r="E9" s="25"/>
      <c r="F9" s="25"/>
      <c r="G9" s="25"/>
      <c r="H9" s="25"/>
      <c r="I9" s="25"/>
      <c r="J9" s="25"/>
      <c r="K9" s="25"/>
      <c r="L9" s="25"/>
      <c r="M9" s="25"/>
      <c r="N9" s="86">
        <f t="shared" si="0"/>
        <v>0</v>
      </c>
      <c r="O9" s="25"/>
      <c r="P9" s="25"/>
      <c r="Q9" s="25"/>
      <c r="R9" s="25"/>
      <c r="S9" s="25"/>
      <c r="T9" s="25"/>
      <c r="U9" s="25"/>
      <c r="V9" s="25"/>
      <c r="W9" s="25"/>
      <c r="X9" s="25"/>
      <c r="Y9" s="25"/>
      <c r="Z9" s="25"/>
      <c r="AA9" s="86">
        <f t="shared" si="1"/>
        <v>0</v>
      </c>
    </row>
    <row r="10" spans="1:27" s="16" customFormat="1" x14ac:dyDescent="0.25">
      <c r="A10" s="25" t="s">
        <v>125</v>
      </c>
      <c r="B10" s="25"/>
      <c r="C10" s="25"/>
      <c r="D10" s="25"/>
      <c r="E10" s="25"/>
      <c r="F10" s="25"/>
      <c r="G10" s="25"/>
      <c r="H10" s="25"/>
      <c r="I10" s="25"/>
      <c r="J10" s="25"/>
      <c r="K10" s="25"/>
      <c r="L10" s="25"/>
      <c r="M10" s="25"/>
      <c r="N10" s="86">
        <f t="shared" si="0"/>
        <v>0</v>
      </c>
      <c r="O10" s="25"/>
      <c r="P10" s="25"/>
      <c r="Q10" s="25"/>
      <c r="R10" s="25"/>
      <c r="S10" s="25"/>
      <c r="T10" s="25"/>
      <c r="U10" s="25"/>
      <c r="V10" s="25"/>
      <c r="W10" s="25"/>
      <c r="X10" s="25"/>
      <c r="Y10" s="25"/>
      <c r="Z10" s="25"/>
      <c r="AA10" s="86">
        <f t="shared" si="1"/>
        <v>0</v>
      </c>
    </row>
    <row r="11" spans="1:27" s="16" customFormat="1" x14ac:dyDescent="0.25">
      <c r="A11" s="25" t="s">
        <v>71</v>
      </c>
      <c r="B11" s="25"/>
      <c r="C11" s="25"/>
      <c r="D11" s="25"/>
      <c r="E11" s="25"/>
      <c r="F11" s="25"/>
      <c r="G11" s="25"/>
      <c r="H11" s="25"/>
      <c r="I11" s="25"/>
      <c r="J11" s="25"/>
      <c r="K11" s="25"/>
      <c r="L11" s="25"/>
      <c r="M11" s="25"/>
      <c r="N11" s="86">
        <f t="shared" si="0"/>
        <v>0</v>
      </c>
      <c r="O11" s="25"/>
      <c r="P11" s="25"/>
      <c r="Q11" s="25"/>
      <c r="R11" s="25"/>
      <c r="S11" s="25"/>
      <c r="T11" s="25"/>
      <c r="U11" s="25"/>
      <c r="V11" s="25"/>
      <c r="W11" s="25"/>
      <c r="X11" s="25"/>
      <c r="Y11" s="25"/>
      <c r="Z11" s="25"/>
      <c r="AA11" s="86">
        <f t="shared" si="1"/>
        <v>0</v>
      </c>
    </row>
    <row r="12" spans="1:27" s="16" customFormat="1" x14ac:dyDescent="0.25">
      <c r="A12" s="25" t="s">
        <v>72</v>
      </c>
      <c r="B12" s="25"/>
      <c r="C12" s="25"/>
      <c r="D12" s="25"/>
      <c r="E12" s="25"/>
      <c r="F12" s="25"/>
      <c r="G12" s="25"/>
      <c r="H12" s="25"/>
      <c r="I12" s="25"/>
      <c r="J12" s="25"/>
      <c r="K12" s="25"/>
      <c r="L12" s="25"/>
      <c r="M12" s="25"/>
      <c r="N12" s="86">
        <f t="shared" si="0"/>
        <v>0</v>
      </c>
      <c r="O12" s="25"/>
      <c r="P12" s="25"/>
      <c r="Q12" s="25"/>
      <c r="R12" s="25"/>
      <c r="S12" s="25"/>
      <c r="T12" s="25"/>
      <c r="U12" s="25"/>
      <c r="V12" s="25"/>
      <c r="W12" s="25"/>
      <c r="X12" s="25"/>
      <c r="Y12" s="25"/>
      <c r="Z12" s="25"/>
      <c r="AA12" s="86">
        <f t="shared" si="1"/>
        <v>0</v>
      </c>
    </row>
    <row r="13" spans="1:27" s="16" customFormat="1" x14ac:dyDescent="0.25">
      <c r="A13" s="25" t="s">
        <v>94</v>
      </c>
      <c r="B13" s="25"/>
      <c r="C13" s="25"/>
      <c r="D13" s="25"/>
      <c r="E13" s="25"/>
      <c r="F13" s="25"/>
      <c r="G13" s="25"/>
      <c r="H13" s="25"/>
      <c r="I13" s="25"/>
      <c r="J13" s="25"/>
      <c r="K13" s="25"/>
      <c r="L13" s="25"/>
      <c r="M13" s="25"/>
      <c r="N13" s="86">
        <f t="shared" si="0"/>
        <v>0</v>
      </c>
      <c r="O13" s="25"/>
      <c r="P13" s="25"/>
      <c r="Q13" s="25"/>
      <c r="R13" s="25"/>
      <c r="S13" s="25"/>
      <c r="T13" s="25"/>
      <c r="U13" s="25"/>
      <c r="V13" s="25"/>
      <c r="W13" s="25"/>
      <c r="X13" s="25"/>
      <c r="Y13" s="25"/>
      <c r="Z13" s="25"/>
      <c r="AA13" s="86">
        <f t="shared" si="1"/>
        <v>0</v>
      </c>
    </row>
    <row r="14" spans="1:27" s="16" customFormat="1" x14ac:dyDescent="0.25">
      <c r="A14" s="25" t="s">
        <v>73</v>
      </c>
      <c r="B14" s="25"/>
      <c r="C14" s="25"/>
      <c r="D14" s="25"/>
      <c r="E14" s="25"/>
      <c r="F14" s="25"/>
      <c r="G14" s="25"/>
      <c r="H14" s="25"/>
      <c r="I14" s="25"/>
      <c r="J14" s="25"/>
      <c r="K14" s="25"/>
      <c r="L14" s="25"/>
      <c r="M14" s="25"/>
      <c r="N14" s="86">
        <f t="shared" si="0"/>
        <v>0</v>
      </c>
      <c r="O14" s="25"/>
      <c r="P14" s="25"/>
      <c r="Q14" s="25"/>
      <c r="R14" s="25"/>
      <c r="S14" s="25"/>
      <c r="T14" s="25"/>
      <c r="U14" s="25"/>
      <c r="V14" s="25"/>
      <c r="W14" s="25"/>
      <c r="X14" s="25"/>
      <c r="Y14" s="25"/>
      <c r="Z14" s="25"/>
      <c r="AA14" s="86">
        <f t="shared" si="1"/>
        <v>0</v>
      </c>
    </row>
    <row r="15" spans="1:27" s="16" customFormat="1" x14ac:dyDescent="0.25">
      <c r="A15" s="25" t="s">
        <v>74</v>
      </c>
      <c r="B15" s="25"/>
      <c r="C15" s="25"/>
      <c r="D15" s="25"/>
      <c r="E15" s="25"/>
      <c r="F15" s="25"/>
      <c r="G15" s="25"/>
      <c r="H15" s="25"/>
      <c r="I15" s="25"/>
      <c r="J15" s="25"/>
      <c r="K15" s="25"/>
      <c r="L15" s="25"/>
      <c r="M15" s="25"/>
      <c r="N15" s="86">
        <f t="shared" si="0"/>
        <v>0</v>
      </c>
      <c r="O15" s="25"/>
      <c r="P15" s="25"/>
      <c r="Q15" s="25"/>
      <c r="R15" s="25"/>
      <c r="S15" s="25"/>
      <c r="T15" s="25"/>
      <c r="U15" s="25"/>
      <c r="V15" s="25"/>
      <c r="W15" s="25"/>
      <c r="X15" s="25"/>
      <c r="Y15" s="25"/>
      <c r="Z15" s="25"/>
      <c r="AA15" s="86">
        <f t="shared" si="1"/>
        <v>0</v>
      </c>
    </row>
    <row r="16" spans="1:27" s="16" customFormat="1" x14ac:dyDescent="0.25">
      <c r="A16" s="25" t="s">
        <v>75</v>
      </c>
      <c r="B16" s="25"/>
      <c r="C16" s="25"/>
      <c r="D16" s="25"/>
      <c r="E16" s="25"/>
      <c r="F16" s="25"/>
      <c r="G16" s="25"/>
      <c r="H16" s="25"/>
      <c r="I16" s="25"/>
      <c r="J16" s="25"/>
      <c r="K16" s="25"/>
      <c r="L16" s="25"/>
      <c r="M16" s="25"/>
      <c r="N16" s="86">
        <f t="shared" si="0"/>
        <v>0</v>
      </c>
      <c r="O16" s="25"/>
      <c r="P16" s="25"/>
      <c r="Q16" s="25"/>
      <c r="R16" s="25"/>
      <c r="S16" s="25"/>
      <c r="T16" s="25"/>
      <c r="U16" s="25"/>
      <c r="V16" s="25"/>
      <c r="W16" s="25"/>
      <c r="X16" s="25"/>
      <c r="Y16" s="25"/>
      <c r="Z16" s="25"/>
      <c r="AA16" s="86">
        <f t="shared" si="1"/>
        <v>0</v>
      </c>
    </row>
    <row r="17" spans="1:27" s="16" customFormat="1" x14ac:dyDescent="0.25">
      <c r="A17" s="25" t="s">
        <v>87</v>
      </c>
      <c r="B17" s="25"/>
      <c r="C17" s="25"/>
      <c r="D17" s="25"/>
      <c r="E17" s="25"/>
      <c r="F17" s="25"/>
      <c r="G17" s="25"/>
      <c r="H17" s="25"/>
      <c r="I17" s="25"/>
      <c r="J17" s="25"/>
      <c r="K17" s="25"/>
      <c r="L17" s="25"/>
      <c r="M17" s="25"/>
      <c r="N17" s="86">
        <f t="shared" si="0"/>
        <v>0</v>
      </c>
      <c r="O17" s="25"/>
      <c r="P17" s="25"/>
      <c r="Q17" s="25"/>
      <c r="R17" s="25"/>
      <c r="S17" s="25"/>
      <c r="T17" s="25"/>
      <c r="U17" s="25"/>
      <c r="V17" s="25"/>
      <c r="W17" s="25"/>
      <c r="X17" s="25"/>
      <c r="Y17" s="25"/>
      <c r="Z17" s="25"/>
      <c r="AA17" s="86">
        <f t="shared" si="1"/>
        <v>0</v>
      </c>
    </row>
    <row r="18" spans="1:27" s="16" customFormat="1" ht="15" customHeight="1" x14ac:dyDescent="0.25">
      <c r="A18" s="25" t="s">
        <v>76</v>
      </c>
      <c r="B18" s="25"/>
      <c r="C18" s="25"/>
      <c r="D18" s="25"/>
      <c r="E18" s="25"/>
      <c r="F18" s="25"/>
      <c r="G18" s="25"/>
      <c r="H18" s="25"/>
      <c r="I18" s="25"/>
      <c r="J18" s="25"/>
      <c r="K18" s="25"/>
      <c r="L18" s="25"/>
      <c r="M18" s="25"/>
      <c r="N18" s="86">
        <f t="shared" si="0"/>
        <v>0</v>
      </c>
      <c r="O18" s="25"/>
      <c r="P18" s="25"/>
      <c r="Q18" s="25"/>
      <c r="R18" s="25"/>
      <c r="S18" s="25"/>
      <c r="T18" s="25"/>
      <c r="U18" s="25"/>
      <c r="V18" s="25"/>
      <c r="W18" s="25"/>
      <c r="X18" s="25"/>
      <c r="Y18" s="25"/>
      <c r="Z18" s="25"/>
      <c r="AA18" s="86">
        <f t="shared" si="1"/>
        <v>0</v>
      </c>
    </row>
    <row r="19" spans="1:27" s="16" customFormat="1" x14ac:dyDescent="0.25">
      <c r="A19" s="25" t="s">
        <v>77</v>
      </c>
      <c r="B19" s="25"/>
      <c r="C19" s="25"/>
      <c r="D19" s="25"/>
      <c r="E19" s="25"/>
      <c r="F19" s="25"/>
      <c r="G19" s="25"/>
      <c r="H19" s="25"/>
      <c r="I19" s="25"/>
      <c r="J19" s="25"/>
      <c r="K19" s="25"/>
      <c r="L19" s="25"/>
      <c r="M19" s="25"/>
      <c r="N19" s="86">
        <f t="shared" si="0"/>
        <v>0</v>
      </c>
      <c r="O19" s="25"/>
      <c r="P19" s="25"/>
      <c r="Q19" s="25"/>
      <c r="R19" s="25"/>
      <c r="S19" s="25"/>
      <c r="T19" s="25"/>
      <c r="U19" s="25"/>
      <c r="V19" s="25"/>
      <c r="W19" s="25"/>
      <c r="X19" s="25"/>
      <c r="Y19" s="25"/>
      <c r="Z19" s="25"/>
      <c r="AA19" s="86">
        <f t="shared" si="1"/>
        <v>0</v>
      </c>
    </row>
    <row r="20" spans="1:27" s="16" customFormat="1" x14ac:dyDescent="0.25">
      <c r="A20" s="25" t="s">
        <v>83</v>
      </c>
      <c r="B20" s="25"/>
      <c r="C20" s="25"/>
      <c r="D20" s="25"/>
      <c r="E20" s="25"/>
      <c r="F20" s="25"/>
      <c r="G20" s="25"/>
      <c r="H20" s="25"/>
      <c r="I20" s="25"/>
      <c r="J20" s="25"/>
      <c r="K20" s="25"/>
      <c r="L20" s="25"/>
      <c r="M20" s="25"/>
      <c r="N20" s="86">
        <f t="shared" si="0"/>
        <v>0</v>
      </c>
      <c r="O20" s="25"/>
      <c r="P20" s="25"/>
      <c r="Q20" s="25"/>
      <c r="R20" s="25"/>
      <c r="S20" s="25"/>
      <c r="T20" s="25"/>
      <c r="U20" s="25"/>
      <c r="V20" s="25"/>
      <c r="W20" s="25"/>
      <c r="X20" s="25"/>
      <c r="Y20" s="25"/>
      <c r="Z20" s="25"/>
      <c r="AA20" s="86">
        <f t="shared" si="1"/>
        <v>0</v>
      </c>
    </row>
    <row r="21" spans="1:27" s="16" customFormat="1" x14ac:dyDescent="0.25">
      <c r="A21" s="25"/>
      <c r="B21" s="25"/>
      <c r="C21" s="25"/>
      <c r="D21" s="25"/>
      <c r="E21" s="25"/>
      <c r="F21" s="25"/>
      <c r="G21" s="25"/>
      <c r="H21" s="25"/>
      <c r="I21" s="25"/>
      <c r="J21" s="25"/>
      <c r="K21" s="25"/>
      <c r="L21" s="25"/>
      <c r="M21" s="25"/>
      <c r="N21" s="86">
        <f t="shared" si="0"/>
        <v>0</v>
      </c>
      <c r="O21" s="25"/>
      <c r="P21" s="25"/>
      <c r="Q21" s="25"/>
      <c r="R21" s="25"/>
      <c r="S21" s="25"/>
      <c r="T21" s="25"/>
      <c r="U21" s="25"/>
      <c r="V21" s="25"/>
      <c r="W21" s="25"/>
      <c r="X21" s="25"/>
      <c r="Y21" s="25"/>
      <c r="Z21" s="25"/>
      <c r="AA21" s="86">
        <f t="shared" si="1"/>
        <v>0</v>
      </c>
    </row>
    <row r="22" spans="1:27" s="16" customFormat="1" x14ac:dyDescent="0.25">
      <c r="A22" s="25"/>
      <c r="B22" s="25"/>
      <c r="C22" s="25"/>
      <c r="D22" s="25"/>
      <c r="E22" s="25"/>
      <c r="F22" s="25"/>
      <c r="G22" s="25"/>
      <c r="H22" s="25"/>
      <c r="I22" s="25"/>
      <c r="J22" s="25"/>
      <c r="K22" s="25"/>
      <c r="L22" s="25"/>
      <c r="M22" s="25"/>
      <c r="N22" s="86">
        <f t="shared" si="0"/>
        <v>0</v>
      </c>
      <c r="O22" s="25"/>
      <c r="P22" s="25"/>
      <c r="Q22" s="25"/>
      <c r="R22" s="25"/>
      <c r="S22" s="25"/>
      <c r="T22" s="25"/>
      <c r="U22" s="25"/>
      <c r="V22" s="25"/>
      <c r="W22" s="25"/>
      <c r="X22" s="25"/>
      <c r="Y22" s="25"/>
      <c r="Z22" s="25"/>
      <c r="AA22" s="86">
        <f t="shared" si="1"/>
        <v>0</v>
      </c>
    </row>
    <row r="23" spans="1:27" s="16" customFormat="1" x14ac:dyDescent="0.25">
      <c r="A23" s="25"/>
      <c r="B23" s="25"/>
      <c r="C23" s="25"/>
      <c r="D23" s="25"/>
      <c r="E23" s="25"/>
      <c r="F23" s="25"/>
      <c r="G23" s="25"/>
      <c r="H23" s="25"/>
      <c r="I23" s="25"/>
      <c r="J23" s="25"/>
      <c r="K23" s="25"/>
      <c r="L23" s="25"/>
      <c r="M23" s="25"/>
      <c r="N23" s="86">
        <f t="shared" si="0"/>
        <v>0</v>
      </c>
      <c r="O23" s="25"/>
      <c r="P23" s="25"/>
      <c r="Q23" s="25"/>
      <c r="R23" s="25"/>
      <c r="S23" s="25"/>
      <c r="T23" s="25"/>
      <c r="U23" s="25"/>
      <c r="V23" s="25"/>
      <c r="W23" s="25"/>
      <c r="X23" s="25"/>
      <c r="Y23" s="25"/>
      <c r="Z23" s="25"/>
      <c r="AA23" s="86">
        <f t="shared" si="1"/>
        <v>0</v>
      </c>
    </row>
    <row r="24" spans="1:27" ht="13.8" thickBot="1" x14ac:dyDescent="0.3">
      <c r="A24" s="6" t="s">
        <v>4</v>
      </c>
      <c r="B24" s="8">
        <f>SUM(B5:B23)</f>
        <v>0</v>
      </c>
      <c r="C24" s="8">
        <f t="shared" ref="C24:Z24" si="2">SUM(C5:C23)</f>
        <v>0</v>
      </c>
      <c r="D24" s="8">
        <f t="shared" si="2"/>
        <v>0</v>
      </c>
      <c r="E24" s="8">
        <f t="shared" si="2"/>
        <v>0</v>
      </c>
      <c r="F24" s="8">
        <f t="shared" si="2"/>
        <v>0</v>
      </c>
      <c r="G24" s="8">
        <f t="shared" si="2"/>
        <v>0</v>
      </c>
      <c r="H24" s="8">
        <f t="shared" si="2"/>
        <v>0</v>
      </c>
      <c r="I24" s="8">
        <f t="shared" si="2"/>
        <v>0</v>
      </c>
      <c r="J24" s="8">
        <f t="shared" si="2"/>
        <v>0</v>
      </c>
      <c r="K24" s="8">
        <f t="shared" si="2"/>
        <v>0</v>
      </c>
      <c r="L24" s="8">
        <f t="shared" si="2"/>
        <v>0</v>
      </c>
      <c r="M24" s="8">
        <f t="shared" si="2"/>
        <v>0</v>
      </c>
      <c r="N24" s="87">
        <f t="shared" si="0"/>
        <v>0</v>
      </c>
      <c r="O24" s="8">
        <f t="shared" si="2"/>
        <v>0</v>
      </c>
      <c r="P24" s="8">
        <f t="shared" si="2"/>
        <v>0</v>
      </c>
      <c r="Q24" s="8">
        <f t="shared" si="2"/>
        <v>0</v>
      </c>
      <c r="R24" s="8">
        <f t="shared" si="2"/>
        <v>0</v>
      </c>
      <c r="S24" s="8">
        <f t="shared" si="2"/>
        <v>0</v>
      </c>
      <c r="T24" s="8">
        <f t="shared" si="2"/>
        <v>0</v>
      </c>
      <c r="U24" s="8">
        <f t="shared" si="2"/>
        <v>0</v>
      </c>
      <c r="V24" s="8">
        <f t="shared" si="2"/>
        <v>0</v>
      </c>
      <c r="W24" s="8">
        <f t="shared" si="2"/>
        <v>0</v>
      </c>
      <c r="X24" s="8">
        <f t="shared" si="2"/>
        <v>0</v>
      </c>
      <c r="Y24" s="8">
        <f t="shared" si="2"/>
        <v>0</v>
      </c>
      <c r="Z24" s="8">
        <f t="shared" si="2"/>
        <v>0</v>
      </c>
      <c r="AA24" s="87">
        <f t="shared" si="1"/>
        <v>0</v>
      </c>
    </row>
    <row r="30" spans="1:27" x14ac:dyDescent="0.25">
      <c r="B30" s="7"/>
      <c r="C30" s="7"/>
      <c r="D30" s="7"/>
      <c r="E30" s="7"/>
      <c r="F30" s="7"/>
      <c r="G30" s="7"/>
      <c r="H30" s="7"/>
      <c r="I30" s="7"/>
      <c r="J30" s="7"/>
      <c r="K30" s="7"/>
      <c r="L30" s="7"/>
      <c r="M30" s="7"/>
      <c r="N30" s="7"/>
      <c r="O30" s="7"/>
      <c r="P30" s="7"/>
      <c r="Q30" s="7"/>
      <c r="R30" s="7"/>
      <c r="S30" s="7"/>
      <c r="T30" s="7"/>
      <c r="U30" s="7"/>
      <c r="V30" s="7"/>
      <c r="W30" s="7"/>
      <c r="X30" s="7"/>
      <c r="Y30" s="7"/>
      <c r="Z30" s="7"/>
    </row>
    <row r="31" spans="1:27" x14ac:dyDescent="0.25">
      <c r="A31" s="1"/>
    </row>
    <row r="33" spans="2:26" x14ac:dyDescent="0.25">
      <c r="B33" s="7"/>
      <c r="C33" s="7"/>
      <c r="D33" s="7"/>
      <c r="E33" s="7"/>
      <c r="F33" s="7"/>
      <c r="G33" s="7"/>
      <c r="H33" s="7"/>
      <c r="I33" s="7"/>
      <c r="J33" s="7"/>
      <c r="K33" s="7"/>
      <c r="L33" s="7"/>
      <c r="M33" s="7"/>
      <c r="N33" s="7"/>
      <c r="O33" s="7"/>
      <c r="P33" s="7"/>
      <c r="Q33" s="7"/>
      <c r="R33" s="7"/>
      <c r="S33" s="7"/>
      <c r="T33" s="7"/>
      <c r="U33" s="7"/>
      <c r="V33" s="7"/>
      <c r="W33" s="7"/>
      <c r="X33" s="7"/>
      <c r="Y33" s="7"/>
      <c r="Z33" s="7"/>
    </row>
    <row r="35" spans="2:26" x14ac:dyDescent="0.25">
      <c r="B35" s="9"/>
      <c r="C35" s="9"/>
      <c r="D35" s="9"/>
      <c r="E35" s="9"/>
      <c r="F35" s="9"/>
      <c r="G35" s="9"/>
      <c r="H35" s="9"/>
      <c r="I35" s="9"/>
      <c r="J35" s="9"/>
      <c r="K35" s="9"/>
      <c r="L35" s="9"/>
      <c r="M35" s="9"/>
      <c r="N35" s="9"/>
      <c r="O35" s="9"/>
      <c r="P35" s="9"/>
      <c r="Q35" s="9"/>
      <c r="R35" s="9"/>
      <c r="S35" s="9"/>
      <c r="T35" s="9"/>
      <c r="U35" s="9"/>
      <c r="V35" s="9"/>
      <c r="W35" s="9"/>
      <c r="X35" s="9"/>
      <c r="Y35" s="9"/>
      <c r="Z35" s="9"/>
    </row>
  </sheetData>
  <pageMargins left="0.70866141732283472" right="0.70866141732283472" top="0.74803149606299213" bottom="0.74803149606299213" header="0.31496062992125984" footer="0.31496062992125984"/>
  <pageSetup paperSize="5" scale="66" fitToHeight="0" orientation="landscape" r:id="rId1"/>
  <ignoredErrors>
    <ignoredError sqref="N24"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59999389629810485"/>
    <pageSetUpPr fitToPage="1"/>
  </sheetPr>
  <dimension ref="A1:AA71"/>
  <sheetViews>
    <sheetView workbookViewId="0">
      <selection activeCell="B19" sqref="B19"/>
    </sheetView>
  </sheetViews>
  <sheetFormatPr defaultColWidth="9.109375" defaultRowHeight="13.2" x14ac:dyDescent="0.25"/>
  <cols>
    <col min="1" max="1" width="24.6640625" style="16" customWidth="1"/>
    <col min="2" max="4" width="11.44140625" style="16" customWidth="1"/>
    <col min="5" max="5" width="11.33203125" style="16" bestFit="1" customWidth="1"/>
    <col min="6" max="7" width="9.88671875" style="16" customWidth="1"/>
    <col min="8" max="8" width="12.109375" style="16" customWidth="1"/>
    <col min="9" max="14" width="9.88671875" style="16" customWidth="1"/>
    <col min="15" max="15" width="14" style="16" bestFit="1" customWidth="1"/>
    <col min="16" max="16" width="10.6640625" style="16" customWidth="1"/>
    <col min="17" max="26" width="9.6640625" style="16" customWidth="1"/>
    <col min="27" max="16384" width="9.109375" style="16"/>
  </cols>
  <sheetData>
    <row r="1" spans="1:27" ht="26.25" customHeight="1" x14ac:dyDescent="0.3">
      <c r="A1" s="43" t="s">
        <v>65</v>
      </c>
      <c r="B1" s="44"/>
      <c r="C1" s="44"/>
      <c r="D1" s="44"/>
      <c r="E1" s="44"/>
      <c r="F1" s="44"/>
      <c r="G1" s="44"/>
      <c r="H1" s="44"/>
      <c r="I1" s="44"/>
      <c r="J1" s="44"/>
      <c r="K1" s="44"/>
      <c r="L1" s="44"/>
      <c r="M1" s="44"/>
      <c r="N1" s="44"/>
      <c r="O1" s="44"/>
      <c r="P1" s="44"/>
      <c r="Q1" s="44"/>
      <c r="R1" s="44"/>
      <c r="S1" s="44"/>
      <c r="T1" s="44"/>
      <c r="U1" s="44"/>
      <c r="V1" s="44"/>
      <c r="W1" s="44"/>
      <c r="X1" s="44"/>
      <c r="Y1" s="44"/>
      <c r="Z1" s="44"/>
      <c r="AA1" s="44"/>
    </row>
    <row r="2" spans="1:27" x14ac:dyDescent="0.25">
      <c r="A2" s="17" t="s">
        <v>88</v>
      </c>
    </row>
    <row r="3" spans="1:27" ht="13.8" thickBot="1" x14ac:dyDescent="0.3"/>
    <row r="4" spans="1:27" x14ac:dyDescent="0.25">
      <c r="A4" s="22" t="s">
        <v>58</v>
      </c>
      <c r="B4" s="23" t="s">
        <v>6</v>
      </c>
      <c r="C4" s="23" t="s">
        <v>7</v>
      </c>
      <c r="D4" s="23" t="s">
        <v>8</v>
      </c>
      <c r="E4" s="23" t="s">
        <v>9</v>
      </c>
      <c r="F4" s="23" t="s">
        <v>10</v>
      </c>
      <c r="G4" s="23" t="s">
        <v>11</v>
      </c>
      <c r="H4" s="23" t="s">
        <v>12</v>
      </c>
      <c r="I4" s="23" t="s">
        <v>13</v>
      </c>
      <c r="J4" s="23" t="s">
        <v>14</v>
      </c>
      <c r="K4" s="23" t="s">
        <v>15</v>
      </c>
      <c r="L4" s="23" t="s">
        <v>16</v>
      </c>
      <c r="M4" s="23" t="s">
        <v>17</v>
      </c>
      <c r="N4" s="85" t="s">
        <v>90</v>
      </c>
      <c r="O4" s="23" t="s">
        <v>21</v>
      </c>
      <c r="P4" s="23" t="s">
        <v>22</v>
      </c>
      <c r="Q4" s="23" t="s">
        <v>23</v>
      </c>
      <c r="R4" s="23" t="s">
        <v>24</v>
      </c>
      <c r="S4" s="23" t="s">
        <v>25</v>
      </c>
      <c r="T4" s="23" t="s">
        <v>26</v>
      </c>
      <c r="U4" s="23" t="s">
        <v>27</v>
      </c>
      <c r="V4" s="23" t="s">
        <v>28</v>
      </c>
      <c r="W4" s="23" t="s">
        <v>29</v>
      </c>
      <c r="X4" s="23" t="s">
        <v>30</v>
      </c>
      <c r="Y4" s="23" t="s">
        <v>31</v>
      </c>
      <c r="Z4" s="23" t="s">
        <v>32</v>
      </c>
      <c r="AA4" s="85" t="s">
        <v>91</v>
      </c>
    </row>
    <row r="5" spans="1:27" x14ac:dyDescent="0.25">
      <c r="A5" s="25" t="s">
        <v>124</v>
      </c>
      <c r="B5" s="32"/>
      <c r="C5" s="32">
        <v>25000</v>
      </c>
      <c r="D5" s="32"/>
      <c r="E5" s="32"/>
      <c r="F5" s="32"/>
      <c r="G5" s="32"/>
      <c r="H5" s="32"/>
      <c r="I5" s="32"/>
      <c r="J5" s="32"/>
      <c r="K5" s="32"/>
      <c r="L5" s="32"/>
      <c r="M5" s="32"/>
      <c r="N5" s="86">
        <f t="shared" ref="N5:N12" si="0">SUM(B5:M5)</f>
        <v>25000</v>
      </c>
      <c r="O5" s="32"/>
      <c r="P5" s="32"/>
      <c r="Q5" s="32"/>
      <c r="R5" s="32"/>
      <c r="S5" s="32"/>
      <c r="T5" s="32"/>
      <c r="U5" s="32"/>
      <c r="V5" s="32"/>
      <c r="W5" s="32"/>
      <c r="X5" s="32"/>
      <c r="Y5" s="32"/>
      <c r="Z5" s="32"/>
      <c r="AA5" s="86">
        <f t="shared" ref="AA5:AA12" si="1">SUM(O5:Z5)</f>
        <v>0</v>
      </c>
    </row>
    <row r="6" spans="1:27" x14ac:dyDescent="0.25">
      <c r="A6" s="25"/>
      <c r="B6" s="32"/>
      <c r="C6" s="32"/>
      <c r="D6" s="32"/>
      <c r="E6" s="32"/>
      <c r="F6" s="32"/>
      <c r="G6" s="32"/>
      <c r="H6" s="32"/>
      <c r="I6" s="32"/>
      <c r="J6" s="32"/>
      <c r="K6" s="32"/>
      <c r="L6" s="32"/>
      <c r="M6" s="32"/>
      <c r="N6" s="86">
        <f t="shared" si="0"/>
        <v>0</v>
      </c>
      <c r="O6" s="32"/>
      <c r="P6" s="32"/>
      <c r="Q6" s="32"/>
      <c r="R6" s="32"/>
      <c r="S6" s="32"/>
      <c r="T6" s="32"/>
      <c r="U6" s="32"/>
      <c r="V6" s="32"/>
      <c r="W6" s="32"/>
      <c r="X6" s="32"/>
      <c r="Y6" s="32"/>
      <c r="Z6" s="32"/>
      <c r="AA6" s="86">
        <f t="shared" si="1"/>
        <v>0</v>
      </c>
    </row>
    <row r="7" spans="1:27" x14ac:dyDescent="0.25">
      <c r="A7" s="25"/>
      <c r="B7" s="32"/>
      <c r="C7" s="32"/>
      <c r="D7" s="32"/>
      <c r="E7" s="32"/>
      <c r="F7" s="32"/>
      <c r="G7" s="32"/>
      <c r="H7" s="32"/>
      <c r="I7" s="32"/>
      <c r="J7" s="32"/>
      <c r="K7" s="32"/>
      <c r="L7" s="32"/>
      <c r="M7" s="32"/>
      <c r="N7" s="86">
        <f t="shared" si="0"/>
        <v>0</v>
      </c>
      <c r="O7" s="32"/>
      <c r="P7" s="32"/>
      <c r="Q7" s="32"/>
      <c r="R7" s="32"/>
      <c r="S7" s="32"/>
      <c r="T7" s="32"/>
      <c r="U7" s="32"/>
      <c r="V7" s="32"/>
      <c r="W7" s="32"/>
      <c r="X7" s="32"/>
      <c r="Y7" s="32"/>
      <c r="Z7" s="32"/>
      <c r="AA7" s="86">
        <f t="shared" si="1"/>
        <v>0</v>
      </c>
    </row>
    <row r="8" spans="1:27" x14ac:dyDescent="0.25">
      <c r="A8" s="25"/>
      <c r="B8" s="32"/>
      <c r="C8" s="32"/>
      <c r="D8" s="32"/>
      <c r="E8" s="32"/>
      <c r="F8" s="32"/>
      <c r="G8" s="32"/>
      <c r="H8" s="32"/>
      <c r="I8" s="32"/>
      <c r="J8" s="32"/>
      <c r="K8" s="32"/>
      <c r="L8" s="32"/>
      <c r="M8" s="32"/>
      <c r="N8" s="86">
        <f t="shared" si="0"/>
        <v>0</v>
      </c>
      <c r="O8" s="32"/>
      <c r="P8" s="32"/>
      <c r="Q8" s="32"/>
      <c r="R8" s="32"/>
      <c r="S8" s="32"/>
      <c r="T8" s="32"/>
      <c r="U8" s="32"/>
      <c r="V8" s="32"/>
      <c r="W8" s="32"/>
      <c r="X8" s="32"/>
      <c r="Y8" s="32"/>
      <c r="Z8" s="32"/>
      <c r="AA8" s="86">
        <f t="shared" si="1"/>
        <v>0</v>
      </c>
    </row>
    <row r="9" spans="1:27" x14ac:dyDescent="0.25">
      <c r="A9" s="25"/>
      <c r="B9" s="32"/>
      <c r="C9" s="32"/>
      <c r="D9" s="32"/>
      <c r="E9" s="32"/>
      <c r="F9" s="32"/>
      <c r="G9" s="32"/>
      <c r="H9" s="32"/>
      <c r="I9" s="32"/>
      <c r="J9" s="32"/>
      <c r="K9" s="32"/>
      <c r="L9" s="32"/>
      <c r="M9" s="32"/>
      <c r="N9" s="86">
        <f t="shared" si="0"/>
        <v>0</v>
      </c>
      <c r="O9" s="32"/>
      <c r="P9" s="32"/>
      <c r="Q9" s="32"/>
      <c r="R9" s="32"/>
      <c r="S9" s="32"/>
      <c r="T9" s="32"/>
      <c r="U9" s="32"/>
      <c r="V9" s="32"/>
      <c r="W9" s="32"/>
      <c r="X9" s="32"/>
      <c r="Y9" s="32"/>
      <c r="Z9" s="32"/>
      <c r="AA9" s="86">
        <f t="shared" si="1"/>
        <v>0</v>
      </c>
    </row>
    <row r="10" spans="1:27" x14ac:dyDescent="0.25">
      <c r="A10" s="25"/>
      <c r="B10" s="32"/>
      <c r="C10" s="32"/>
      <c r="D10" s="32"/>
      <c r="E10" s="32"/>
      <c r="F10" s="32"/>
      <c r="G10" s="32"/>
      <c r="H10" s="32"/>
      <c r="I10" s="32"/>
      <c r="J10" s="32"/>
      <c r="K10" s="32"/>
      <c r="L10" s="32"/>
      <c r="M10" s="32"/>
      <c r="N10" s="86">
        <f t="shared" si="0"/>
        <v>0</v>
      </c>
      <c r="O10" s="32"/>
      <c r="P10" s="32"/>
      <c r="Q10" s="32"/>
      <c r="R10" s="32"/>
      <c r="S10" s="32"/>
      <c r="T10" s="32"/>
      <c r="U10" s="32"/>
      <c r="V10" s="32"/>
      <c r="W10" s="32"/>
      <c r="X10" s="32"/>
      <c r="Y10" s="32"/>
      <c r="Z10" s="32"/>
      <c r="AA10" s="86">
        <f t="shared" si="1"/>
        <v>0</v>
      </c>
    </row>
    <row r="11" spans="1:27" x14ac:dyDescent="0.25">
      <c r="A11" s="25"/>
      <c r="B11" s="32"/>
      <c r="C11" s="32"/>
      <c r="D11" s="32"/>
      <c r="E11" s="32"/>
      <c r="F11" s="32"/>
      <c r="G11" s="32"/>
      <c r="H11" s="32"/>
      <c r="I11" s="32"/>
      <c r="J11" s="32"/>
      <c r="K11" s="32"/>
      <c r="L11" s="32"/>
      <c r="M11" s="32"/>
      <c r="N11" s="86">
        <f t="shared" si="0"/>
        <v>0</v>
      </c>
      <c r="O11" s="32"/>
      <c r="P11" s="32"/>
      <c r="Q11" s="32"/>
      <c r="R11" s="32"/>
      <c r="S11" s="32"/>
      <c r="T11" s="32"/>
      <c r="U11" s="32"/>
      <c r="V11" s="32"/>
      <c r="W11" s="32"/>
      <c r="X11" s="32"/>
      <c r="Y11" s="32"/>
      <c r="Z11" s="32"/>
      <c r="AA11" s="86">
        <f t="shared" si="1"/>
        <v>0</v>
      </c>
    </row>
    <row r="12" spans="1:27" s="46" customFormat="1" ht="13.8" thickBot="1" x14ac:dyDescent="0.3">
      <c r="A12" s="49" t="s">
        <v>41</v>
      </c>
      <c r="B12" s="50">
        <f>SUM(B5:B11)</f>
        <v>0</v>
      </c>
      <c r="C12" s="50">
        <f>SUM(C5:C11)</f>
        <v>25000</v>
      </c>
      <c r="D12" s="50">
        <f>SUM(D5:D11)</f>
        <v>0</v>
      </c>
      <c r="E12" s="50">
        <f t="shared" ref="E12:Z12" si="2">SUM(E5:E11)</f>
        <v>0</v>
      </c>
      <c r="F12" s="50">
        <f t="shared" si="2"/>
        <v>0</v>
      </c>
      <c r="G12" s="50">
        <f t="shared" si="2"/>
        <v>0</v>
      </c>
      <c r="H12" s="50">
        <f t="shared" si="2"/>
        <v>0</v>
      </c>
      <c r="I12" s="50">
        <f t="shared" si="2"/>
        <v>0</v>
      </c>
      <c r="J12" s="50">
        <f t="shared" si="2"/>
        <v>0</v>
      </c>
      <c r="K12" s="50">
        <f t="shared" si="2"/>
        <v>0</v>
      </c>
      <c r="L12" s="50">
        <f t="shared" si="2"/>
        <v>0</v>
      </c>
      <c r="M12" s="50">
        <f t="shared" si="2"/>
        <v>0</v>
      </c>
      <c r="N12" s="87">
        <f t="shared" si="0"/>
        <v>25000</v>
      </c>
      <c r="O12" s="50">
        <f t="shared" si="2"/>
        <v>0</v>
      </c>
      <c r="P12" s="50">
        <f t="shared" si="2"/>
        <v>0</v>
      </c>
      <c r="Q12" s="50">
        <f t="shared" si="2"/>
        <v>0</v>
      </c>
      <c r="R12" s="50">
        <f t="shared" si="2"/>
        <v>0</v>
      </c>
      <c r="S12" s="50">
        <f t="shared" si="2"/>
        <v>0</v>
      </c>
      <c r="T12" s="50">
        <f t="shared" si="2"/>
        <v>0</v>
      </c>
      <c r="U12" s="50">
        <f t="shared" si="2"/>
        <v>0</v>
      </c>
      <c r="V12" s="50">
        <f t="shared" si="2"/>
        <v>0</v>
      </c>
      <c r="W12" s="50">
        <f t="shared" si="2"/>
        <v>0</v>
      </c>
      <c r="X12" s="50">
        <f t="shared" si="2"/>
        <v>0</v>
      </c>
      <c r="Y12" s="50">
        <f t="shared" si="2"/>
        <v>0</v>
      </c>
      <c r="Z12" s="50">
        <f t="shared" si="2"/>
        <v>0</v>
      </c>
      <c r="AA12" s="87">
        <f t="shared" si="1"/>
        <v>0</v>
      </c>
    </row>
    <row r="13" spans="1:27" s="46" customFormat="1" x14ac:dyDescent="0.25">
      <c r="A13" s="51"/>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7" s="46" customFormat="1" ht="13.8" thickBot="1" x14ac:dyDescent="0.3">
      <c r="A14" s="53"/>
    </row>
    <row r="15" spans="1:27" s="46" customFormat="1" x14ac:dyDescent="0.25">
      <c r="A15" s="54" t="s">
        <v>49</v>
      </c>
      <c r="B15" s="55" t="s">
        <v>6</v>
      </c>
      <c r="C15" s="55" t="s">
        <v>7</v>
      </c>
      <c r="D15" s="55" t="s">
        <v>8</v>
      </c>
      <c r="E15" s="55" t="s">
        <v>9</v>
      </c>
      <c r="F15" s="55" t="s">
        <v>10</v>
      </c>
      <c r="G15" s="55" t="s">
        <v>11</v>
      </c>
      <c r="H15" s="55" t="s">
        <v>12</v>
      </c>
      <c r="I15" s="55" t="s">
        <v>13</v>
      </c>
      <c r="J15" s="55" t="s">
        <v>14</v>
      </c>
      <c r="K15" s="55" t="s">
        <v>15</v>
      </c>
      <c r="L15" s="55" t="s">
        <v>16</v>
      </c>
      <c r="M15" s="55" t="s">
        <v>17</v>
      </c>
      <c r="N15" s="85" t="s">
        <v>90</v>
      </c>
      <c r="O15" s="55" t="s">
        <v>21</v>
      </c>
      <c r="P15" s="55" t="s">
        <v>22</v>
      </c>
      <c r="Q15" s="55" t="s">
        <v>23</v>
      </c>
      <c r="R15" s="55" t="s">
        <v>24</v>
      </c>
      <c r="S15" s="55" t="s">
        <v>25</v>
      </c>
      <c r="T15" s="55" t="s">
        <v>26</v>
      </c>
      <c r="U15" s="55" t="s">
        <v>27</v>
      </c>
      <c r="V15" s="55" t="s">
        <v>28</v>
      </c>
      <c r="W15" s="55" t="s">
        <v>29</v>
      </c>
      <c r="X15" s="55" t="s">
        <v>30</v>
      </c>
      <c r="Y15" s="55" t="s">
        <v>31</v>
      </c>
      <c r="Z15" s="55" t="s">
        <v>32</v>
      </c>
      <c r="AA15" s="85" t="s">
        <v>91</v>
      </c>
    </row>
    <row r="16" spans="1:27" x14ac:dyDescent="0.25">
      <c r="A16" s="56" t="s">
        <v>50</v>
      </c>
      <c r="B16" s="30"/>
      <c r="C16" s="30">
        <v>5000</v>
      </c>
      <c r="D16" s="30"/>
      <c r="E16" s="30"/>
      <c r="F16" s="30"/>
      <c r="G16" s="30"/>
      <c r="H16" s="30"/>
      <c r="I16" s="30"/>
      <c r="J16" s="30"/>
      <c r="K16" s="30"/>
      <c r="L16" s="30"/>
      <c r="M16" s="30"/>
      <c r="N16" s="86">
        <f>SUM(B16:M16)</f>
        <v>5000</v>
      </c>
      <c r="O16" s="30"/>
      <c r="P16" s="30"/>
      <c r="Q16" s="30"/>
      <c r="R16" s="30"/>
      <c r="S16" s="30"/>
      <c r="T16" s="30"/>
      <c r="U16" s="30"/>
      <c r="V16" s="30"/>
      <c r="W16" s="30"/>
      <c r="X16" s="30"/>
      <c r="Y16" s="30"/>
      <c r="Z16" s="30"/>
      <c r="AA16" s="86">
        <f>SUM(O16:Z16)</f>
        <v>0</v>
      </c>
    </row>
    <row r="17" spans="1:27" s="29" customFormat="1" x14ac:dyDescent="0.25">
      <c r="A17" s="56"/>
      <c r="B17" s="31"/>
      <c r="C17" s="31"/>
      <c r="D17" s="31"/>
      <c r="E17" s="31"/>
      <c r="F17" s="31"/>
      <c r="G17" s="31"/>
      <c r="H17" s="31"/>
      <c r="I17" s="31"/>
      <c r="J17" s="31"/>
      <c r="K17" s="31"/>
      <c r="L17" s="31"/>
      <c r="M17" s="31"/>
      <c r="N17" s="97"/>
      <c r="O17" s="31"/>
      <c r="P17" s="31"/>
      <c r="Q17" s="31"/>
      <c r="R17" s="31"/>
      <c r="S17" s="31"/>
      <c r="T17" s="31"/>
      <c r="U17" s="31"/>
      <c r="V17" s="31"/>
      <c r="W17" s="31"/>
      <c r="X17" s="31"/>
      <c r="Y17" s="31"/>
      <c r="Z17" s="31"/>
      <c r="AA17" s="97"/>
    </row>
    <row r="18" spans="1:27" x14ac:dyDescent="0.25">
      <c r="A18" s="56" t="s">
        <v>106</v>
      </c>
      <c r="B18" s="30">
        <v>100000</v>
      </c>
      <c r="C18" s="30"/>
      <c r="D18" s="30"/>
      <c r="E18" s="30"/>
      <c r="F18" s="30"/>
      <c r="G18" s="30"/>
      <c r="H18" s="30"/>
      <c r="I18" s="30"/>
      <c r="J18" s="30"/>
      <c r="K18" s="30"/>
      <c r="L18" s="30"/>
      <c r="M18" s="30"/>
      <c r="N18" s="86">
        <f>SUM(B18:M18)</f>
        <v>100000</v>
      </c>
      <c r="O18" s="30"/>
      <c r="P18" s="30"/>
      <c r="Q18" s="30"/>
      <c r="R18" s="30"/>
      <c r="S18" s="30"/>
      <c r="T18" s="30"/>
      <c r="U18" s="30"/>
      <c r="V18" s="30"/>
      <c r="W18" s="30"/>
      <c r="X18" s="30"/>
      <c r="Y18" s="30"/>
      <c r="Z18" s="30"/>
      <c r="AA18" s="86">
        <f>SUM(O18:Z18)</f>
        <v>0</v>
      </c>
    </row>
    <row r="19" spans="1:27" ht="13.8" thickBot="1" x14ac:dyDescent="0.3">
      <c r="A19" s="56" t="s">
        <v>57</v>
      </c>
      <c r="B19" s="127">
        <f t="shared" ref="B19:M19" si="3">$M$33</f>
        <v>1161.0847921862407</v>
      </c>
      <c r="C19" s="127">
        <f t="shared" si="3"/>
        <v>1161.0847921862407</v>
      </c>
      <c r="D19" s="127">
        <f t="shared" si="3"/>
        <v>1161.0847921862407</v>
      </c>
      <c r="E19" s="127">
        <f t="shared" si="3"/>
        <v>1161.0847921862407</v>
      </c>
      <c r="F19" s="127">
        <f t="shared" si="3"/>
        <v>1161.0847921862407</v>
      </c>
      <c r="G19" s="127">
        <f t="shared" si="3"/>
        <v>1161.0847921862407</v>
      </c>
      <c r="H19" s="127">
        <f t="shared" si="3"/>
        <v>1161.0847921862407</v>
      </c>
      <c r="I19" s="127">
        <f t="shared" si="3"/>
        <v>1161.0847921862407</v>
      </c>
      <c r="J19" s="127">
        <f t="shared" si="3"/>
        <v>1161.0847921862407</v>
      </c>
      <c r="K19" s="127">
        <f t="shared" si="3"/>
        <v>1161.0847921862407</v>
      </c>
      <c r="L19" s="127">
        <f t="shared" si="3"/>
        <v>1161.0847921862407</v>
      </c>
      <c r="M19" s="127">
        <f t="shared" si="3"/>
        <v>1161.0847921862407</v>
      </c>
      <c r="N19" s="88">
        <f>SUM(B19:M19)</f>
        <v>13933.017506234888</v>
      </c>
      <c r="O19" s="127">
        <f t="shared" ref="O19:Z19" si="4">$M$33</f>
        <v>1161.0847921862407</v>
      </c>
      <c r="P19" s="127">
        <f t="shared" si="4"/>
        <v>1161.0847921862407</v>
      </c>
      <c r="Q19" s="127">
        <f t="shared" si="4"/>
        <v>1161.0847921862407</v>
      </c>
      <c r="R19" s="127">
        <f t="shared" si="4"/>
        <v>1161.0847921862407</v>
      </c>
      <c r="S19" s="127">
        <f t="shared" si="4"/>
        <v>1161.0847921862407</v>
      </c>
      <c r="T19" s="127">
        <f t="shared" si="4"/>
        <v>1161.0847921862407</v>
      </c>
      <c r="U19" s="127">
        <f t="shared" si="4"/>
        <v>1161.0847921862407</v>
      </c>
      <c r="V19" s="127">
        <f t="shared" si="4"/>
        <v>1161.0847921862407</v>
      </c>
      <c r="W19" s="127">
        <f t="shared" si="4"/>
        <v>1161.0847921862407</v>
      </c>
      <c r="X19" s="127">
        <f t="shared" si="4"/>
        <v>1161.0847921862407</v>
      </c>
      <c r="Y19" s="127">
        <f t="shared" si="4"/>
        <v>1161.0847921862407</v>
      </c>
      <c r="Z19" s="127">
        <f t="shared" si="4"/>
        <v>1161.0847921862407</v>
      </c>
      <c r="AA19" s="88">
        <f>SUM(O19:Z19)</f>
        <v>13933.017506234888</v>
      </c>
    </row>
    <row r="20" spans="1:27" x14ac:dyDescent="0.25">
      <c r="A20" s="29"/>
      <c r="B20" s="16" t="s">
        <v>55</v>
      </c>
    </row>
    <row r="23" spans="1:27" x14ac:dyDescent="0.25">
      <c r="J23" s="57"/>
      <c r="K23" s="58"/>
      <c r="L23" s="58"/>
      <c r="M23" s="58"/>
      <c r="N23" s="58"/>
      <c r="O23" s="58"/>
      <c r="P23" s="58"/>
      <c r="Q23" s="59"/>
    </row>
    <row r="24" spans="1:27" x14ac:dyDescent="0.25">
      <c r="J24" s="60"/>
      <c r="K24" s="61" t="s">
        <v>59</v>
      </c>
      <c r="L24" s="62"/>
      <c r="M24" s="62"/>
      <c r="N24" s="62"/>
      <c r="O24" s="62"/>
      <c r="P24" s="62"/>
      <c r="Q24" s="63"/>
      <c r="V24" s="104"/>
    </row>
    <row r="25" spans="1:27" x14ac:dyDescent="0.25">
      <c r="J25" s="60"/>
      <c r="K25" s="62"/>
      <c r="L25" s="62"/>
      <c r="M25" s="62"/>
      <c r="N25" s="62"/>
      <c r="O25" s="62"/>
      <c r="P25" s="62"/>
      <c r="Q25" s="63"/>
    </row>
    <row r="26" spans="1:27" x14ac:dyDescent="0.25">
      <c r="J26" s="60"/>
      <c r="K26" s="62" t="s">
        <v>60</v>
      </c>
      <c r="L26" s="62"/>
      <c r="M26" s="62"/>
      <c r="N26" s="62"/>
      <c r="O26" s="126">
        <f>B18</f>
        <v>100000</v>
      </c>
      <c r="P26" s="62"/>
      <c r="Q26" s="63"/>
    </row>
    <row r="27" spans="1:27" x14ac:dyDescent="0.25">
      <c r="J27" s="60"/>
      <c r="K27" s="62" t="s">
        <v>61</v>
      </c>
      <c r="L27" s="62"/>
      <c r="M27" s="62"/>
      <c r="N27" s="62"/>
      <c r="O27" s="42">
        <v>7.0000000000000007E-2</v>
      </c>
      <c r="P27" s="62"/>
      <c r="Q27" s="63"/>
      <c r="U27" s="105"/>
    </row>
    <row r="28" spans="1:27" x14ac:dyDescent="0.25">
      <c r="J28" s="60"/>
      <c r="K28" s="62" t="s">
        <v>96</v>
      </c>
      <c r="L28" s="62"/>
      <c r="M28" s="62"/>
      <c r="N28" s="62"/>
      <c r="O28" s="107">
        <v>10</v>
      </c>
      <c r="P28" s="62"/>
      <c r="Q28" s="63"/>
    </row>
    <row r="29" spans="1:27" x14ac:dyDescent="0.25">
      <c r="J29" s="60"/>
      <c r="K29" s="62" t="s">
        <v>97</v>
      </c>
      <c r="L29" s="62"/>
      <c r="M29" s="62"/>
      <c r="N29" s="62"/>
      <c r="O29" s="107">
        <v>12</v>
      </c>
      <c r="P29" s="62"/>
      <c r="Q29" s="63"/>
    </row>
    <row r="30" spans="1:27" x14ac:dyDescent="0.25">
      <c r="J30" s="60"/>
      <c r="K30" s="62" t="s">
        <v>98</v>
      </c>
      <c r="L30" s="62"/>
      <c r="M30" s="62"/>
      <c r="N30" s="62"/>
      <c r="O30" s="108">
        <f>O29*O28</f>
        <v>120</v>
      </c>
      <c r="P30" s="62"/>
      <c r="Q30" s="63"/>
    </row>
    <row r="31" spans="1:27" x14ac:dyDescent="0.25">
      <c r="J31" s="60"/>
      <c r="K31" s="62"/>
      <c r="L31" s="62"/>
      <c r="M31" s="62"/>
      <c r="N31" s="62"/>
      <c r="O31" s="62"/>
      <c r="P31" s="62"/>
      <c r="Q31" s="63"/>
    </row>
    <row r="32" spans="1:27" x14ac:dyDescent="0.25">
      <c r="J32" s="60"/>
      <c r="K32" s="62"/>
      <c r="L32" s="62"/>
      <c r="M32" s="62"/>
      <c r="N32" s="62"/>
      <c r="O32" s="62"/>
      <c r="P32" s="62"/>
      <c r="Q32" s="63"/>
      <c r="U32" s="106"/>
    </row>
    <row r="33" spans="2:17" x14ac:dyDescent="0.25">
      <c r="J33" s="60"/>
      <c r="K33" s="62" t="s">
        <v>62</v>
      </c>
      <c r="L33" s="62"/>
      <c r="M33" s="152">
        <f>-PMT(O27/O29,O30,O26,0)</f>
        <v>1161.0847921862407</v>
      </c>
      <c r="N33" s="152"/>
      <c r="O33" s="152"/>
      <c r="P33" s="62" t="s">
        <v>63</v>
      </c>
      <c r="Q33" s="63"/>
    </row>
    <row r="34" spans="2:17" x14ac:dyDescent="0.25">
      <c r="J34" s="60"/>
      <c r="K34" s="62"/>
      <c r="L34" s="62"/>
      <c r="M34" s="62"/>
      <c r="N34" s="62"/>
      <c r="O34" s="62"/>
      <c r="P34" s="62"/>
      <c r="Q34" s="63"/>
    </row>
    <row r="35" spans="2:17" x14ac:dyDescent="0.25">
      <c r="J35" s="60"/>
      <c r="K35" s="62"/>
      <c r="L35" s="62"/>
      <c r="M35" s="62"/>
      <c r="N35" s="62"/>
      <c r="O35" s="62"/>
      <c r="P35" s="62"/>
      <c r="Q35" s="63"/>
    </row>
    <row r="36" spans="2:17" x14ac:dyDescent="0.25">
      <c r="J36" s="60"/>
      <c r="K36" s="62"/>
      <c r="L36" s="62" t="s">
        <v>64</v>
      </c>
      <c r="M36" s="62"/>
      <c r="N36" s="62"/>
      <c r="O36" s="62"/>
      <c r="P36" s="62"/>
      <c r="Q36" s="63"/>
    </row>
    <row r="37" spans="2:17" x14ac:dyDescent="0.25">
      <c r="J37" s="64"/>
      <c r="K37" s="65"/>
      <c r="L37" s="65"/>
      <c r="M37" s="65"/>
      <c r="N37" s="65"/>
      <c r="O37" s="65"/>
      <c r="P37" s="65"/>
      <c r="Q37" s="66"/>
    </row>
    <row r="39" spans="2:17" x14ac:dyDescent="0.25">
      <c r="B39" s="109"/>
      <c r="C39" s="110"/>
      <c r="D39" s="110"/>
      <c r="E39" s="110"/>
      <c r="F39" s="110"/>
      <c r="G39" s="110"/>
      <c r="H39" s="110"/>
      <c r="I39" s="111"/>
    </row>
    <row r="40" spans="2:17" x14ac:dyDescent="0.25">
      <c r="B40" s="112"/>
      <c r="C40" s="113"/>
      <c r="D40" s="113"/>
      <c r="E40" s="113"/>
      <c r="F40" s="113"/>
      <c r="G40" s="113"/>
      <c r="H40" s="113"/>
      <c r="I40" s="114"/>
    </row>
    <row r="41" spans="2:17" x14ac:dyDescent="0.25">
      <c r="B41" s="115" t="s">
        <v>95</v>
      </c>
      <c r="C41" s="113"/>
      <c r="D41" s="113"/>
      <c r="E41" s="113"/>
      <c r="F41" s="113"/>
      <c r="G41" s="113"/>
      <c r="H41" s="113"/>
      <c r="I41" s="114"/>
    </row>
    <row r="42" spans="2:17" x14ac:dyDescent="0.25">
      <c r="B42" s="112"/>
      <c r="C42" s="113"/>
      <c r="D42" s="113"/>
      <c r="E42" s="113"/>
      <c r="F42" s="113"/>
      <c r="G42" s="113"/>
      <c r="H42" s="113"/>
      <c r="I42" s="114"/>
    </row>
    <row r="43" spans="2:17" x14ac:dyDescent="0.25">
      <c r="B43" s="112"/>
      <c r="C43" s="113"/>
      <c r="D43" s="113"/>
      <c r="E43" s="113"/>
      <c r="F43" s="113"/>
      <c r="G43" s="113"/>
      <c r="H43" s="113"/>
      <c r="I43" s="114"/>
    </row>
    <row r="44" spans="2:17" x14ac:dyDescent="0.25">
      <c r="B44" s="112"/>
      <c r="C44" s="113"/>
      <c r="D44" s="113"/>
      <c r="E44" s="113"/>
      <c r="F44" s="113"/>
      <c r="G44" s="113"/>
      <c r="H44" s="113"/>
      <c r="I44" s="114"/>
    </row>
    <row r="45" spans="2:17" ht="26.4" x14ac:dyDescent="0.25">
      <c r="B45" s="115" t="s">
        <v>104</v>
      </c>
      <c r="C45" s="116" t="s">
        <v>103</v>
      </c>
      <c r="D45" s="116" t="s">
        <v>99</v>
      </c>
      <c r="E45" s="117" t="s">
        <v>100</v>
      </c>
      <c r="F45" s="117" t="s">
        <v>101</v>
      </c>
      <c r="G45" s="116" t="s">
        <v>102</v>
      </c>
      <c r="H45" s="116" t="s">
        <v>105</v>
      </c>
      <c r="I45" s="114"/>
      <c r="J45" s="18"/>
      <c r="K45" s="18"/>
    </row>
    <row r="46" spans="2:17" x14ac:dyDescent="0.25">
      <c r="B46" s="112">
        <v>1</v>
      </c>
      <c r="C46" s="125">
        <v>43101</v>
      </c>
      <c r="D46" s="118">
        <f>IF(M33&lt;$O$26+($O$26*($O$27/$O$29)),$M$33,$O$26+($O$26*($O$27/$O$29)))</f>
        <v>1161.0847921862407</v>
      </c>
      <c r="E46" s="119">
        <f>H46*$O$27/$O$29</f>
        <v>583.33333333333337</v>
      </c>
      <c r="F46" s="118">
        <f>D46-E46</f>
        <v>577.75145885290738</v>
      </c>
      <c r="G46" s="113"/>
      <c r="H46" s="120">
        <f>O26</f>
        <v>100000</v>
      </c>
      <c r="I46" s="114"/>
    </row>
    <row r="47" spans="2:17" x14ac:dyDescent="0.25">
      <c r="B47" s="112">
        <v>2</v>
      </c>
      <c r="C47" s="121">
        <f t="shared" ref="C47:C70" si="5">EDATE(C46,1)</f>
        <v>43132</v>
      </c>
      <c r="D47" s="118">
        <f t="shared" ref="D47:D69" si="6">IF(M34&lt;$O$26+($O$26*($O$27/$O$29)),$M$33,$O$26+($O$26*($O$27/$O$29)))</f>
        <v>1161.0847921862407</v>
      </c>
      <c r="E47" s="119">
        <f t="shared" ref="E47:E69" si="7">H47*$O$27/$O$29</f>
        <v>579.96311649002485</v>
      </c>
      <c r="F47" s="118">
        <f t="shared" ref="F47:F69" si="8">D47-E47</f>
        <v>581.1216756962159</v>
      </c>
      <c r="G47" s="113"/>
      <c r="H47" s="119">
        <f>H46-F46-G46</f>
        <v>99422.248541147099</v>
      </c>
      <c r="I47" s="114"/>
    </row>
    <row r="48" spans="2:17" x14ac:dyDescent="0.25">
      <c r="B48" s="112">
        <v>3</v>
      </c>
      <c r="C48" s="121">
        <f t="shared" si="5"/>
        <v>43160</v>
      </c>
      <c r="D48" s="118">
        <f t="shared" si="6"/>
        <v>1161.0847921862407</v>
      </c>
      <c r="E48" s="119">
        <f t="shared" si="7"/>
        <v>576.57324004846362</v>
      </c>
      <c r="F48" s="118">
        <f t="shared" si="8"/>
        <v>584.51155213777713</v>
      </c>
      <c r="G48" s="113"/>
      <c r="H48" s="119">
        <f t="shared" ref="H48:H69" si="9">H47-F47-G47</f>
        <v>98841.126865450889</v>
      </c>
      <c r="I48" s="114"/>
    </row>
    <row r="49" spans="2:9" x14ac:dyDescent="0.25">
      <c r="B49" s="112">
        <v>4</v>
      </c>
      <c r="C49" s="121">
        <f t="shared" si="5"/>
        <v>43191</v>
      </c>
      <c r="D49" s="118">
        <f t="shared" si="6"/>
        <v>1161.0847921862407</v>
      </c>
      <c r="E49" s="119">
        <f t="shared" si="7"/>
        <v>573.16358932765991</v>
      </c>
      <c r="F49" s="118">
        <f t="shared" si="8"/>
        <v>587.92120285858084</v>
      </c>
      <c r="G49" s="113"/>
      <c r="H49" s="119">
        <f t="shared" si="9"/>
        <v>98256.615313313116</v>
      </c>
      <c r="I49" s="114"/>
    </row>
    <row r="50" spans="2:9" x14ac:dyDescent="0.25">
      <c r="B50" s="112">
        <v>5</v>
      </c>
      <c r="C50" s="121">
        <f t="shared" si="5"/>
        <v>43221</v>
      </c>
      <c r="D50" s="118">
        <f t="shared" si="6"/>
        <v>1161.0847921862407</v>
      </c>
      <c r="E50" s="119">
        <f t="shared" si="7"/>
        <v>569.73404897765147</v>
      </c>
      <c r="F50" s="118">
        <f t="shared" si="8"/>
        <v>591.35074320858928</v>
      </c>
      <c r="G50" s="113"/>
      <c r="H50" s="119">
        <f t="shared" si="9"/>
        <v>97668.69411045454</v>
      </c>
      <c r="I50" s="114"/>
    </row>
    <row r="51" spans="2:9" x14ac:dyDescent="0.25">
      <c r="B51" s="112">
        <v>6</v>
      </c>
      <c r="C51" s="121">
        <f t="shared" si="5"/>
        <v>43252</v>
      </c>
      <c r="D51" s="118">
        <f t="shared" si="6"/>
        <v>1161.0847921862407</v>
      </c>
      <c r="E51" s="119">
        <f t="shared" si="7"/>
        <v>566.28450297560141</v>
      </c>
      <c r="F51" s="118">
        <f t="shared" si="8"/>
        <v>594.80028921063933</v>
      </c>
      <c r="G51" s="113"/>
      <c r="H51" s="119">
        <f t="shared" si="9"/>
        <v>97077.343367245951</v>
      </c>
      <c r="I51" s="114"/>
    </row>
    <row r="52" spans="2:9" x14ac:dyDescent="0.25">
      <c r="B52" s="112">
        <v>7</v>
      </c>
      <c r="C52" s="121">
        <f t="shared" si="5"/>
        <v>43282</v>
      </c>
      <c r="D52" s="118">
        <f t="shared" si="6"/>
        <v>1161.0847921862407</v>
      </c>
      <c r="E52" s="119">
        <f t="shared" si="7"/>
        <v>562.81483462187271</v>
      </c>
      <c r="F52" s="118">
        <f t="shared" si="8"/>
        <v>598.26995756436804</v>
      </c>
      <c r="G52" s="113"/>
      <c r="H52" s="119">
        <f t="shared" si="9"/>
        <v>96482.543078035305</v>
      </c>
      <c r="I52" s="114"/>
    </row>
    <row r="53" spans="2:9" x14ac:dyDescent="0.25">
      <c r="B53" s="112">
        <v>8</v>
      </c>
      <c r="C53" s="121">
        <f t="shared" si="5"/>
        <v>43313</v>
      </c>
      <c r="D53" s="118">
        <f t="shared" si="6"/>
        <v>1161.0847921862407</v>
      </c>
      <c r="E53" s="119">
        <f t="shared" si="7"/>
        <v>559.32492653608051</v>
      </c>
      <c r="F53" s="118">
        <f t="shared" si="8"/>
        <v>601.75986565016024</v>
      </c>
      <c r="G53" s="113"/>
      <c r="H53" s="119">
        <f t="shared" si="9"/>
        <v>95884.273120470942</v>
      </c>
      <c r="I53" s="114"/>
    </row>
    <row r="54" spans="2:9" x14ac:dyDescent="0.25">
      <c r="B54" s="112">
        <v>9</v>
      </c>
      <c r="C54" s="121">
        <f t="shared" si="5"/>
        <v>43344</v>
      </c>
      <c r="D54" s="118">
        <f t="shared" si="6"/>
        <v>1161.0847921862407</v>
      </c>
      <c r="E54" s="119">
        <f t="shared" si="7"/>
        <v>555.81466065312122</v>
      </c>
      <c r="F54" s="118">
        <f t="shared" si="8"/>
        <v>605.27013153311952</v>
      </c>
      <c r="G54" s="113"/>
      <c r="H54" s="119">
        <f t="shared" si="9"/>
        <v>95282.513254820777</v>
      </c>
      <c r="I54" s="114"/>
    </row>
    <row r="55" spans="2:9" x14ac:dyDescent="0.25">
      <c r="B55" s="112">
        <v>10</v>
      </c>
      <c r="C55" s="121">
        <f t="shared" si="5"/>
        <v>43374</v>
      </c>
      <c r="D55" s="118">
        <f t="shared" si="6"/>
        <v>1161.0847921862407</v>
      </c>
      <c r="E55" s="119">
        <f t="shared" si="7"/>
        <v>552.28391821917808</v>
      </c>
      <c r="F55" s="118">
        <f t="shared" si="8"/>
        <v>608.80087396706267</v>
      </c>
      <c r="G55" s="113"/>
      <c r="H55" s="119">
        <f t="shared" si="9"/>
        <v>94677.243123287655</v>
      </c>
      <c r="I55" s="114"/>
    </row>
    <row r="56" spans="2:9" x14ac:dyDescent="0.25">
      <c r="B56" s="112">
        <v>11</v>
      </c>
      <c r="C56" s="121">
        <f t="shared" si="5"/>
        <v>43405</v>
      </c>
      <c r="D56" s="118">
        <f t="shared" si="6"/>
        <v>1161.0847921862407</v>
      </c>
      <c r="E56" s="119">
        <f t="shared" si="7"/>
        <v>548.73257978770346</v>
      </c>
      <c r="F56" s="118">
        <f t="shared" si="8"/>
        <v>612.35221239853729</v>
      </c>
      <c r="G56" s="113"/>
      <c r="H56" s="119">
        <f t="shared" si="9"/>
        <v>94068.442249320593</v>
      </c>
      <c r="I56" s="114"/>
    </row>
    <row r="57" spans="2:9" x14ac:dyDescent="0.25">
      <c r="B57" s="112">
        <v>12</v>
      </c>
      <c r="C57" s="121">
        <f t="shared" si="5"/>
        <v>43435</v>
      </c>
      <c r="D57" s="118">
        <f t="shared" si="6"/>
        <v>1161.0847921862407</v>
      </c>
      <c r="E57" s="119">
        <f t="shared" si="7"/>
        <v>545.1605252153787</v>
      </c>
      <c r="F57" s="118">
        <f t="shared" si="8"/>
        <v>615.92426697086205</v>
      </c>
      <c r="G57" s="113"/>
      <c r="H57" s="119">
        <f t="shared" si="9"/>
        <v>93456.090036922062</v>
      </c>
      <c r="I57" s="114"/>
    </row>
    <row r="58" spans="2:9" x14ac:dyDescent="0.25">
      <c r="B58" s="112">
        <v>13</v>
      </c>
      <c r="C58" s="121">
        <f t="shared" si="5"/>
        <v>43466</v>
      </c>
      <c r="D58" s="118">
        <f t="shared" si="6"/>
        <v>1161.0847921862407</v>
      </c>
      <c r="E58" s="119">
        <f t="shared" si="7"/>
        <v>541.56763365804875</v>
      </c>
      <c r="F58" s="118">
        <f t="shared" si="8"/>
        <v>619.517158528192</v>
      </c>
      <c r="G58" s="113"/>
      <c r="H58" s="119">
        <f t="shared" si="9"/>
        <v>92840.1657699512</v>
      </c>
      <c r="I58" s="114"/>
    </row>
    <row r="59" spans="2:9" x14ac:dyDescent="0.25">
      <c r="B59" s="112">
        <v>14</v>
      </c>
      <c r="C59" s="121">
        <f t="shared" si="5"/>
        <v>43497</v>
      </c>
      <c r="D59" s="118">
        <f t="shared" si="6"/>
        <v>1161.0847921862407</v>
      </c>
      <c r="E59" s="119">
        <f t="shared" si="7"/>
        <v>537.95378356663423</v>
      </c>
      <c r="F59" s="118">
        <f t="shared" si="8"/>
        <v>623.13100861960652</v>
      </c>
      <c r="G59" s="113"/>
      <c r="H59" s="119">
        <f t="shared" si="9"/>
        <v>92220.648611423007</v>
      </c>
      <c r="I59" s="114"/>
    </row>
    <row r="60" spans="2:9" x14ac:dyDescent="0.25">
      <c r="B60" s="112">
        <v>15</v>
      </c>
      <c r="C60" s="121">
        <f t="shared" si="5"/>
        <v>43525</v>
      </c>
      <c r="D60" s="118">
        <f t="shared" si="6"/>
        <v>1161.0847921862407</v>
      </c>
      <c r="E60" s="119">
        <f t="shared" si="7"/>
        <v>534.31885268301994</v>
      </c>
      <c r="F60" s="118">
        <f t="shared" si="8"/>
        <v>626.76593950322081</v>
      </c>
      <c r="G60" s="113"/>
      <c r="H60" s="119">
        <f t="shared" si="9"/>
        <v>91597.517602803404</v>
      </c>
      <c r="I60" s="114"/>
    </row>
    <row r="61" spans="2:9" x14ac:dyDescent="0.25">
      <c r="B61" s="112">
        <v>16</v>
      </c>
      <c r="C61" s="121">
        <f t="shared" si="5"/>
        <v>43556</v>
      </c>
      <c r="D61" s="118">
        <f t="shared" si="6"/>
        <v>1161.0847921862407</v>
      </c>
      <c r="E61" s="119">
        <f t="shared" si="7"/>
        <v>530.66271803591769</v>
      </c>
      <c r="F61" s="118">
        <f t="shared" si="8"/>
        <v>630.42207415032306</v>
      </c>
      <c r="G61" s="113"/>
      <c r="H61" s="119">
        <f t="shared" si="9"/>
        <v>90970.75166330018</v>
      </c>
      <c r="I61" s="114"/>
    </row>
    <row r="62" spans="2:9" x14ac:dyDescent="0.25">
      <c r="B62" s="112">
        <v>17</v>
      </c>
      <c r="C62" s="121">
        <f t="shared" si="5"/>
        <v>43586</v>
      </c>
      <c r="D62" s="118">
        <f t="shared" si="6"/>
        <v>1161.0847921862407</v>
      </c>
      <c r="E62" s="119">
        <f t="shared" si="7"/>
        <v>526.98525593670752</v>
      </c>
      <c r="F62" s="118">
        <f t="shared" si="8"/>
        <v>634.09953624953323</v>
      </c>
      <c r="G62" s="113"/>
      <c r="H62" s="119">
        <f t="shared" si="9"/>
        <v>90340.329589149856</v>
      </c>
      <c r="I62" s="114"/>
    </row>
    <row r="63" spans="2:9" x14ac:dyDescent="0.25">
      <c r="B63" s="112">
        <v>18</v>
      </c>
      <c r="C63" s="121">
        <f t="shared" si="5"/>
        <v>43617</v>
      </c>
      <c r="D63" s="118">
        <f t="shared" si="6"/>
        <v>1161.0847921862407</v>
      </c>
      <c r="E63" s="119">
        <f t="shared" si="7"/>
        <v>523.28634197525196</v>
      </c>
      <c r="F63" s="118">
        <f t="shared" si="8"/>
        <v>637.79845021098879</v>
      </c>
      <c r="G63" s="113"/>
      <c r="H63" s="119">
        <f t="shared" si="9"/>
        <v>89706.230052900326</v>
      </c>
      <c r="I63" s="114"/>
    </row>
    <row r="64" spans="2:9" x14ac:dyDescent="0.25">
      <c r="B64" s="112">
        <v>19</v>
      </c>
      <c r="C64" s="121">
        <f t="shared" si="5"/>
        <v>43647</v>
      </c>
      <c r="D64" s="118">
        <f t="shared" si="6"/>
        <v>1161.0847921862407</v>
      </c>
      <c r="E64" s="119">
        <f t="shared" si="7"/>
        <v>519.56585101568783</v>
      </c>
      <c r="F64" s="118">
        <f t="shared" si="8"/>
        <v>641.51894117055292</v>
      </c>
      <c r="G64" s="113"/>
      <c r="H64" s="119">
        <f t="shared" si="9"/>
        <v>89068.431602689336</v>
      </c>
      <c r="I64" s="114"/>
    </row>
    <row r="65" spans="2:9" x14ac:dyDescent="0.25">
      <c r="B65" s="112">
        <v>20</v>
      </c>
      <c r="C65" s="121">
        <f t="shared" si="5"/>
        <v>43678</v>
      </c>
      <c r="D65" s="118">
        <f t="shared" si="6"/>
        <v>1161.0847921862407</v>
      </c>
      <c r="E65" s="119">
        <f t="shared" si="7"/>
        <v>515.82365719219297</v>
      </c>
      <c r="F65" s="118">
        <f t="shared" si="8"/>
        <v>645.26113499404778</v>
      </c>
      <c r="G65" s="113"/>
      <c r="H65" s="119">
        <f t="shared" si="9"/>
        <v>88426.912661518785</v>
      </c>
      <c r="I65" s="114"/>
    </row>
    <row r="66" spans="2:9" x14ac:dyDescent="0.25">
      <c r="B66" s="112">
        <v>21</v>
      </c>
      <c r="C66" s="121">
        <f t="shared" si="5"/>
        <v>43709</v>
      </c>
      <c r="D66" s="118">
        <f t="shared" si="6"/>
        <v>1161.0847921862407</v>
      </c>
      <c r="E66" s="119">
        <f t="shared" si="7"/>
        <v>512.05963390472778</v>
      </c>
      <c r="F66" s="118">
        <f t="shared" si="8"/>
        <v>649.02515828151297</v>
      </c>
      <c r="G66" s="113"/>
      <c r="H66" s="119">
        <f t="shared" si="9"/>
        <v>87781.651526524744</v>
      </c>
      <c r="I66" s="114"/>
    </row>
    <row r="67" spans="2:9" x14ac:dyDescent="0.25">
      <c r="B67" s="112">
        <v>22</v>
      </c>
      <c r="C67" s="121">
        <f t="shared" si="5"/>
        <v>43739</v>
      </c>
      <c r="D67" s="118">
        <f t="shared" si="6"/>
        <v>1161.0847921862407</v>
      </c>
      <c r="E67" s="119">
        <f t="shared" si="7"/>
        <v>508.27365381475221</v>
      </c>
      <c r="F67" s="118">
        <f t="shared" si="8"/>
        <v>652.8111383714886</v>
      </c>
      <c r="G67" s="113"/>
      <c r="H67" s="119">
        <f t="shared" si="9"/>
        <v>87132.626368243233</v>
      </c>
      <c r="I67" s="114"/>
    </row>
    <row r="68" spans="2:9" x14ac:dyDescent="0.25">
      <c r="B68" s="112">
        <v>23</v>
      </c>
      <c r="C68" s="121">
        <f t="shared" si="5"/>
        <v>43770</v>
      </c>
      <c r="D68" s="118">
        <f t="shared" si="6"/>
        <v>1161.0847921862407</v>
      </c>
      <c r="E68" s="119">
        <f t="shared" si="7"/>
        <v>504.4655888409186</v>
      </c>
      <c r="F68" s="118">
        <f t="shared" si="8"/>
        <v>656.61920334532215</v>
      </c>
      <c r="G68" s="113"/>
      <c r="H68" s="119">
        <f t="shared" si="9"/>
        <v>86479.815229871747</v>
      </c>
      <c r="I68" s="114"/>
    </row>
    <row r="69" spans="2:9" x14ac:dyDescent="0.25">
      <c r="B69" s="112">
        <v>24</v>
      </c>
      <c r="C69" s="121">
        <f t="shared" si="5"/>
        <v>43800</v>
      </c>
      <c r="D69" s="118">
        <f t="shared" si="6"/>
        <v>1161.0847921862407</v>
      </c>
      <c r="E69" s="119">
        <f t="shared" si="7"/>
        <v>500.63531015473751</v>
      </c>
      <c r="F69" s="118">
        <f t="shared" si="8"/>
        <v>660.44948203150329</v>
      </c>
      <c r="G69" s="113"/>
      <c r="H69" s="119">
        <f t="shared" si="9"/>
        <v>85823.196026526421</v>
      </c>
      <c r="I69" s="114"/>
    </row>
    <row r="70" spans="2:9" x14ac:dyDescent="0.25">
      <c r="B70" s="112">
        <v>25</v>
      </c>
      <c r="C70" s="121">
        <f t="shared" si="5"/>
        <v>43831</v>
      </c>
      <c r="D70" s="118">
        <f>IF(M57&lt;$O$26+($O$26*($O$27/$O$29)),$M$33,$O$26+($O$26*($O$27/$O$29)))</f>
        <v>1161.0847921862407</v>
      </c>
      <c r="E70" s="119">
        <f>H70*$O$27/$O$29</f>
        <v>496.78268817622046</v>
      </c>
      <c r="F70" s="118">
        <f>D70-E70</f>
        <v>664.30210401002023</v>
      </c>
      <c r="G70" s="113"/>
      <c r="H70" s="119">
        <f>H69-F69-G69</f>
        <v>85162.746544494919</v>
      </c>
      <c r="I70" s="114"/>
    </row>
    <row r="71" spans="2:9" x14ac:dyDescent="0.25">
      <c r="B71" s="122"/>
      <c r="C71" s="123"/>
      <c r="D71" s="123"/>
      <c r="E71" s="123"/>
      <c r="F71" s="123"/>
      <c r="G71" s="123"/>
      <c r="H71" s="123"/>
      <c r="I71" s="124"/>
    </row>
  </sheetData>
  <mergeCells count="1">
    <mergeCell ref="M33:O33"/>
  </mergeCells>
  <pageMargins left="0.7" right="0.7" top="0.75" bottom="0.75" header="0.3" footer="0.3"/>
  <pageSetup paperSize="5" scale="61" orientation="landscape" r:id="rId1"/>
  <ignoredErrors>
    <ignoredError sqref="N12" formula="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pageSetUpPr fitToPage="1"/>
  </sheetPr>
  <dimension ref="A1:AA25"/>
  <sheetViews>
    <sheetView tabSelected="1" workbookViewId="0">
      <selection activeCell="O14" sqref="O14:Z14"/>
    </sheetView>
  </sheetViews>
  <sheetFormatPr defaultColWidth="9.109375" defaultRowHeight="13.2" x14ac:dyDescent="0.25"/>
  <cols>
    <col min="1" max="1" width="30.5546875" style="70" customWidth="1"/>
    <col min="2" max="2" width="12.44140625" style="46" bestFit="1" customWidth="1"/>
    <col min="3" max="13" width="9.6640625" style="46" bestFit="1" customWidth="1"/>
    <col min="14" max="14" width="11.33203125" style="46" bestFit="1" customWidth="1"/>
    <col min="15" max="15" width="10" style="46" customWidth="1"/>
    <col min="16" max="16" width="11.33203125" style="46" bestFit="1" customWidth="1"/>
    <col min="17" max="17" width="10.33203125" style="46" bestFit="1" customWidth="1"/>
    <col min="18" max="20" width="9.6640625" style="46" bestFit="1" customWidth="1"/>
    <col min="21" max="21" width="11.44140625" style="46" customWidth="1"/>
    <col min="22" max="22" width="11" style="46" customWidth="1"/>
    <col min="23" max="23" width="10.44140625" style="46" customWidth="1"/>
    <col min="24" max="24" width="11.109375" style="46" customWidth="1"/>
    <col min="25" max="25" width="10.109375" style="46" customWidth="1"/>
    <col min="26" max="26" width="11.88671875" style="46" customWidth="1"/>
    <col min="27" max="27" width="11" style="46" customWidth="1"/>
    <col min="28" max="16384" width="9.109375" style="46"/>
  </cols>
  <sheetData>
    <row r="1" spans="1:27" ht="26.25" customHeight="1" x14ac:dyDescent="0.3">
      <c r="A1" s="67" t="s">
        <v>33</v>
      </c>
      <c r="B1" s="68"/>
      <c r="C1" s="68"/>
      <c r="D1" s="68"/>
      <c r="E1" s="68"/>
      <c r="F1" s="68"/>
      <c r="G1" s="68"/>
      <c r="H1" s="68"/>
      <c r="I1" s="68"/>
      <c r="J1" s="68"/>
      <c r="K1" s="68"/>
      <c r="L1" s="68"/>
      <c r="M1" s="68"/>
      <c r="N1" s="68"/>
      <c r="O1" s="68"/>
      <c r="P1" s="68"/>
      <c r="Q1" s="68"/>
      <c r="R1" s="68"/>
      <c r="S1" s="68"/>
      <c r="T1" s="68"/>
      <c r="U1" s="68"/>
      <c r="V1" s="68"/>
      <c r="W1" s="68"/>
      <c r="X1" s="68"/>
      <c r="Y1" s="68"/>
      <c r="Z1" s="68"/>
      <c r="AA1" s="68"/>
    </row>
    <row r="3" spans="1:27" ht="13.8" thickBot="1" x14ac:dyDescent="0.3"/>
    <row r="4" spans="1:27" x14ac:dyDescent="0.25">
      <c r="A4" s="55"/>
      <c r="B4" s="55" t="s">
        <v>6</v>
      </c>
      <c r="C4" s="55" t="s">
        <v>7</v>
      </c>
      <c r="D4" s="55" t="s">
        <v>8</v>
      </c>
      <c r="E4" s="55" t="s">
        <v>9</v>
      </c>
      <c r="F4" s="55" t="s">
        <v>10</v>
      </c>
      <c r="G4" s="55" t="s">
        <v>11</v>
      </c>
      <c r="H4" s="55" t="s">
        <v>12</v>
      </c>
      <c r="I4" s="55" t="s">
        <v>13</v>
      </c>
      <c r="J4" s="55" t="s">
        <v>14</v>
      </c>
      <c r="K4" s="55" t="s">
        <v>15</v>
      </c>
      <c r="L4" s="55" t="s">
        <v>16</v>
      </c>
      <c r="M4" s="55" t="s">
        <v>17</v>
      </c>
      <c r="N4" s="98" t="s">
        <v>90</v>
      </c>
      <c r="O4" s="55" t="s">
        <v>21</v>
      </c>
      <c r="P4" s="55" t="s">
        <v>22</v>
      </c>
      <c r="Q4" s="55" t="s">
        <v>23</v>
      </c>
      <c r="R4" s="55" t="s">
        <v>24</v>
      </c>
      <c r="S4" s="55" t="s">
        <v>25</v>
      </c>
      <c r="T4" s="55" t="s">
        <v>26</v>
      </c>
      <c r="U4" s="55" t="s">
        <v>27</v>
      </c>
      <c r="V4" s="55" t="s">
        <v>28</v>
      </c>
      <c r="W4" s="55" t="s">
        <v>29</v>
      </c>
      <c r="X4" s="55" t="s">
        <v>30</v>
      </c>
      <c r="Y4" s="55" t="s">
        <v>31</v>
      </c>
      <c r="Z4" s="55" t="s">
        <v>32</v>
      </c>
      <c r="AA4" s="98" t="s">
        <v>91</v>
      </c>
    </row>
    <row r="5" spans="1:27" x14ac:dyDescent="0.25">
      <c r="A5" s="69" t="s">
        <v>34</v>
      </c>
      <c r="N5" s="99"/>
      <c r="AA5" s="99"/>
    </row>
    <row r="6" spans="1:27" x14ac:dyDescent="0.25">
      <c r="A6" s="70" t="s">
        <v>0</v>
      </c>
      <c r="B6" s="71">
        <f>Sales!C45</f>
        <v>17600</v>
      </c>
      <c r="C6" s="71">
        <f>Sales!D45</f>
        <v>17600</v>
      </c>
      <c r="D6" s="71">
        <f>Sales!E45</f>
        <v>17600</v>
      </c>
      <c r="E6" s="71">
        <f>Sales!F45</f>
        <v>17600</v>
      </c>
      <c r="F6" s="71">
        <f>Sales!G45</f>
        <v>17600</v>
      </c>
      <c r="G6" s="71">
        <f>Sales!H45</f>
        <v>17600</v>
      </c>
      <c r="H6" s="71">
        <f>Sales!I45</f>
        <v>22100</v>
      </c>
      <c r="I6" s="71">
        <f>Sales!J45</f>
        <v>22100</v>
      </c>
      <c r="J6" s="71">
        <f>Sales!K45</f>
        <v>22100</v>
      </c>
      <c r="K6" s="71">
        <f>Sales!L45</f>
        <v>22100</v>
      </c>
      <c r="L6" s="71">
        <f>Sales!M45</f>
        <v>22100</v>
      </c>
      <c r="M6" s="71">
        <f>Sales!N45</f>
        <v>22100</v>
      </c>
      <c r="N6" s="103">
        <f>SUM(B6:M6)</f>
        <v>238200</v>
      </c>
      <c r="O6" s="71">
        <f>Sales!P45</f>
        <v>25300</v>
      </c>
      <c r="P6" s="71">
        <f>Sales!Q45</f>
        <v>25300</v>
      </c>
      <c r="Q6" s="71">
        <f>Sales!R45</f>
        <v>25300</v>
      </c>
      <c r="R6" s="71">
        <f>Sales!S45</f>
        <v>25300</v>
      </c>
      <c r="S6" s="71">
        <f>Sales!T45</f>
        <v>25300</v>
      </c>
      <c r="T6" s="71">
        <f>Sales!U45</f>
        <v>25300</v>
      </c>
      <c r="U6" s="71">
        <f>Sales!V45</f>
        <v>25300</v>
      </c>
      <c r="V6" s="71">
        <f>Sales!W45</f>
        <v>25300</v>
      </c>
      <c r="W6" s="71">
        <f>Sales!X45</f>
        <v>25300</v>
      </c>
      <c r="X6" s="71">
        <f>Sales!Y45</f>
        <v>25300</v>
      </c>
      <c r="Y6" s="71">
        <f>Sales!Z45</f>
        <v>25300</v>
      </c>
      <c r="Z6" s="71">
        <f>Sales!AA45</f>
        <v>25300</v>
      </c>
      <c r="AA6" s="102">
        <f>SUM(O6:Z6)</f>
        <v>303600</v>
      </c>
    </row>
    <row r="7" spans="1:27" x14ac:dyDescent="0.25">
      <c r="A7" s="70" t="s">
        <v>35</v>
      </c>
      <c r="B7" s="71">
        <f>Investments!B18</f>
        <v>100000</v>
      </c>
      <c r="C7" s="71">
        <v>0</v>
      </c>
      <c r="D7" s="71">
        <v>0</v>
      </c>
      <c r="E7" s="71">
        <v>0</v>
      </c>
      <c r="F7" s="71">
        <v>0</v>
      </c>
      <c r="G7" s="71">
        <v>0</v>
      </c>
      <c r="H7" s="71">
        <v>0</v>
      </c>
      <c r="I7" s="71">
        <v>0</v>
      </c>
      <c r="J7" s="71">
        <v>0</v>
      </c>
      <c r="K7" s="71">
        <v>0</v>
      </c>
      <c r="L7" s="71">
        <v>0</v>
      </c>
      <c r="M7" s="71">
        <v>0</v>
      </c>
      <c r="N7" s="102">
        <f>SUM(B7:M7)</f>
        <v>100000</v>
      </c>
      <c r="O7" s="71">
        <v>0</v>
      </c>
      <c r="P7" s="71">
        <v>0</v>
      </c>
      <c r="Q7" s="71">
        <v>0</v>
      </c>
      <c r="R7" s="71">
        <v>0</v>
      </c>
      <c r="S7" s="71">
        <v>0</v>
      </c>
      <c r="T7" s="71">
        <v>0</v>
      </c>
      <c r="U7" s="71">
        <v>0</v>
      </c>
      <c r="V7" s="71">
        <v>0</v>
      </c>
      <c r="W7" s="71">
        <v>0</v>
      </c>
      <c r="X7" s="71">
        <v>0</v>
      </c>
      <c r="Y7" s="71">
        <v>0</v>
      </c>
      <c r="Z7" s="71">
        <v>0</v>
      </c>
      <c r="AA7" s="102">
        <f>SUM(O7:Z7)</f>
        <v>0</v>
      </c>
    </row>
    <row r="8" spans="1:27" x14ac:dyDescent="0.25">
      <c r="A8" s="70" t="s">
        <v>53</v>
      </c>
      <c r="B8" s="71">
        <f>Investments!B16</f>
        <v>0</v>
      </c>
      <c r="C8" s="71">
        <f>Investments!C16</f>
        <v>5000</v>
      </c>
      <c r="D8" s="71">
        <f>Investments!D16</f>
        <v>0</v>
      </c>
      <c r="E8" s="71">
        <f>Investments!E16</f>
        <v>0</v>
      </c>
      <c r="F8" s="71">
        <f>Investments!F16</f>
        <v>0</v>
      </c>
      <c r="G8" s="71">
        <f>Investments!G16</f>
        <v>0</v>
      </c>
      <c r="H8" s="71">
        <f>Investments!H16</f>
        <v>0</v>
      </c>
      <c r="I8" s="71">
        <f>Investments!I16</f>
        <v>0</v>
      </c>
      <c r="J8" s="71">
        <f>Investments!J16</f>
        <v>0</v>
      </c>
      <c r="K8" s="71">
        <f>Investments!K16</f>
        <v>0</v>
      </c>
      <c r="L8" s="71">
        <f>Investments!L16</f>
        <v>0</v>
      </c>
      <c r="M8" s="71">
        <f>Investments!M16</f>
        <v>0</v>
      </c>
      <c r="N8" s="102">
        <f>SUM(B8:M8)</f>
        <v>5000</v>
      </c>
      <c r="O8" s="71">
        <f>Investments!O16</f>
        <v>0</v>
      </c>
      <c r="P8" s="71">
        <f>Investments!P16</f>
        <v>0</v>
      </c>
      <c r="Q8" s="71">
        <f>Investments!Q16</f>
        <v>0</v>
      </c>
      <c r="R8" s="71">
        <f>Investments!R16</f>
        <v>0</v>
      </c>
      <c r="S8" s="71">
        <f>Investments!S16</f>
        <v>0</v>
      </c>
      <c r="T8" s="71">
        <f>Investments!T16</f>
        <v>0</v>
      </c>
      <c r="U8" s="71">
        <f>Investments!U16</f>
        <v>0</v>
      </c>
      <c r="V8" s="71">
        <f>Investments!V16</f>
        <v>0</v>
      </c>
      <c r="W8" s="71">
        <f>Investments!W16</f>
        <v>0</v>
      </c>
      <c r="X8" s="71">
        <f>Investments!X16</f>
        <v>0</v>
      </c>
      <c r="Y8" s="71">
        <f>Investments!Y16</f>
        <v>0</v>
      </c>
      <c r="Z8" s="71">
        <f>Investments!Z16</f>
        <v>0</v>
      </c>
      <c r="AA8" s="102">
        <f>SUM(O8:Z8)</f>
        <v>0</v>
      </c>
    </row>
    <row r="9" spans="1:27" x14ac:dyDescent="0.25">
      <c r="A9" s="70" t="s">
        <v>92</v>
      </c>
      <c r="B9" s="32">
        <v>0</v>
      </c>
      <c r="C9" s="32">
        <v>0</v>
      </c>
      <c r="D9" s="32">
        <v>0</v>
      </c>
      <c r="E9" s="32">
        <v>0</v>
      </c>
      <c r="F9" s="32">
        <v>0</v>
      </c>
      <c r="G9" s="32">
        <v>0</v>
      </c>
      <c r="H9" s="32">
        <v>0</v>
      </c>
      <c r="I9" s="32">
        <v>0</v>
      </c>
      <c r="J9" s="32">
        <v>0</v>
      </c>
      <c r="K9" s="32">
        <v>0</v>
      </c>
      <c r="L9" s="32">
        <v>0</v>
      </c>
      <c r="M9" s="32">
        <v>0</v>
      </c>
      <c r="N9" s="102">
        <f>SUM(B9:M9)</f>
        <v>0</v>
      </c>
      <c r="O9" s="32">
        <v>0</v>
      </c>
      <c r="P9" s="32">
        <v>0</v>
      </c>
      <c r="Q9" s="32">
        <v>0</v>
      </c>
      <c r="R9" s="32">
        <v>0</v>
      </c>
      <c r="S9" s="32">
        <v>0</v>
      </c>
      <c r="T9" s="32">
        <v>0</v>
      </c>
      <c r="U9" s="32">
        <v>0</v>
      </c>
      <c r="V9" s="32">
        <v>0</v>
      </c>
      <c r="W9" s="32">
        <v>0</v>
      </c>
      <c r="X9" s="32">
        <v>0</v>
      </c>
      <c r="Y9" s="32">
        <v>0</v>
      </c>
      <c r="Z9" s="32">
        <v>0</v>
      </c>
      <c r="AA9" s="102">
        <f>SUM(O9:Z9)</f>
        <v>0</v>
      </c>
    </row>
    <row r="10" spans="1:27" x14ac:dyDescent="0.25">
      <c r="N10" s="99"/>
      <c r="AA10" s="99"/>
    </row>
    <row r="11" spans="1:27" s="53" customFormat="1" x14ac:dyDescent="0.25">
      <c r="A11" s="45" t="s">
        <v>93</v>
      </c>
      <c r="B11" s="128">
        <f>SUM(B6:B9)</f>
        <v>117600</v>
      </c>
      <c r="C11" s="128">
        <f t="shared" ref="C11:Z11" si="0">SUM(C6:C9)</f>
        <v>22600</v>
      </c>
      <c r="D11" s="128">
        <f t="shared" si="0"/>
        <v>17600</v>
      </c>
      <c r="E11" s="128">
        <f t="shared" si="0"/>
        <v>17600</v>
      </c>
      <c r="F11" s="128">
        <f t="shared" si="0"/>
        <v>17600</v>
      </c>
      <c r="G11" s="128">
        <f t="shared" si="0"/>
        <v>17600</v>
      </c>
      <c r="H11" s="128">
        <f t="shared" si="0"/>
        <v>22100</v>
      </c>
      <c r="I11" s="128">
        <f t="shared" si="0"/>
        <v>22100</v>
      </c>
      <c r="J11" s="128">
        <f t="shared" si="0"/>
        <v>22100</v>
      </c>
      <c r="K11" s="128">
        <f t="shared" si="0"/>
        <v>22100</v>
      </c>
      <c r="L11" s="128">
        <f t="shared" si="0"/>
        <v>22100</v>
      </c>
      <c r="M11" s="128">
        <f t="shared" si="0"/>
        <v>22100</v>
      </c>
      <c r="N11" s="129">
        <f>SUM(B11:M11)</f>
        <v>343200</v>
      </c>
      <c r="O11" s="128">
        <f t="shared" si="0"/>
        <v>25300</v>
      </c>
      <c r="P11" s="128">
        <f t="shared" si="0"/>
        <v>25300</v>
      </c>
      <c r="Q11" s="128">
        <f t="shared" si="0"/>
        <v>25300</v>
      </c>
      <c r="R11" s="128">
        <f t="shared" si="0"/>
        <v>25300</v>
      </c>
      <c r="S11" s="128">
        <f t="shared" si="0"/>
        <v>25300</v>
      </c>
      <c r="T11" s="128">
        <f t="shared" si="0"/>
        <v>25300</v>
      </c>
      <c r="U11" s="128">
        <f t="shared" si="0"/>
        <v>25300</v>
      </c>
      <c r="V11" s="128">
        <f t="shared" si="0"/>
        <v>25300</v>
      </c>
      <c r="W11" s="128">
        <f t="shared" si="0"/>
        <v>25300</v>
      </c>
      <c r="X11" s="128">
        <f t="shared" si="0"/>
        <v>25300</v>
      </c>
      <c r="Y11" s="128">
        <f t="shared" si="0"/>
        <v>25300</v>
      </c>
      <c r="Z11" s="128">
        <f t="shared" si="0"/>
        <v>25300</v>
      </c>
      <c r="AA11" s="129">
        <f>SUM(O11:Z11)</f>
        <v>303600</v>
      </c>
    </row>
    <row r="12" spans="1:27" x14ac:dyDescent="0.25">
      <c r="N12" s="99"/>
      <c r="AA12" s="99"/>
    </row>
    <row r="13" spans="1:27" x14ac:dyDescent="0.25">
      <c r="A13" s="69" t="s">
        <v>38</v>
      </c>
      <c r="N13" s="99"/>
      <c r="AA13" s="99"/>
    </row>
    <row r="14" spans="1:27" x14ac:dyDescent="0.25">
      <c r="A14" s="70" t="s">
        <v>1</v>
      </c>
      <c r="B14" s="52">
        <f>'Cost of Goods Sold'!C47</f>
        <v>4600</v>
      </c>
      <c r="C14" s="52">
        <f>'Cost of Goods Sold'!D47</f>
        <v>4600</v>
      </c>
      <c r="D14" s="52">
        <f>'Cost of Goods Sold'!E47</f>
        <v>4600</v>
      </c>
      <c r="E14" s="52">
        <f>'Cost of Goods Sold'!F47</f>
        <v>4600</v>
      </c>
      <c r="F14" s="52">
        <f>'Cost of Goods Sold'!G47</f>
        <v>4600</v>
      </c>
      <c r="G14" s="52">
        <f>'Cost of Goods Sold'!H47</f>
        <v>4600</v>
      </c>
      <c r="H14" s="52">
        <f>'Cost of Goods Sold'!I47</f>
        <v>6100</v>
      </c>
      <c r="I14" s="52">
        <f>'Cost of Goods Sold'!J47</f>
        <v>6100</v>
      </c>
      <c r="J14" s="52">
        <f>'Cost of Goods Sold'!K47</f>
        <v>6100</v>
      </c>
      <c r="K14" s="52">
        <f>'Cost of Goods Sold'!L47</f>
        <v>6100</v>
      </c>
      <c r="L14" s="52">
        <f>'Cost of Goods Sold'!M47</f>
        <v>6100</v>
      </c>
      <c r="M14" s="52">
        <f>'Cost of Goods Sold'!N47</f>
        <v>6100</v>
      </c>
      <c r="N14" s="102">
        <f>SUM(B14:M14)</f>
        <v>64200</v>
      </c>
      <c r="O14" s="52">
        <f>'Cost of Goods Sold'!P47</f>
        <v>6900</v>
      </c>
      <c r="P14" s="52">
        <f>'Cost of Goods Sold'!Q47</f>
        <v>6900</v>
      </c>
      <c r="Q14" s="52">
        <f>'Cost of Goods Sold'!R47</f>
        <v>6900</v>
      </c>
      <c r="R14" s="52">
        <f>'Cost of Goods Sold'!S47</f>
        <v>6900</v>
      </c>
      <c r="S14" s="52">
        <f>'Cost of Goods Sold'!T47</f>
        <v>6900</v>
      </c>
      <c r="T14" s="52">
        <f>'Cost of Goods Sold'!U47</f>
        <v>6900</v>
      </c>
      <c r="U14" s="52">
        <f>'Cost of Goods Sold'!V47</f>
        <v>6900</v>
      </c>
      <c r="V14" s="52">
        <f>'Cost of Goods Sold'!W47</f>
        <v>6900</v>
      </c>
      <c r="W14" s="52">
        <f>'Cost of Goods Sold'!X47</f>
        <v>6900</v>
      </c>
      <c r="X14" s="52">
        <f>'Cost of Goods Sold'!Y47</f>
        <v>6900</v>
      </c>
      <c r="Y14" s="52">
        <f>'Cost of Goods Sold'!Z47</f>
        <v>6900</v>
      </c>
      <c r="Z14" s="52">
        <f>'Cost of Goods Sold'!AA47</f>
        <v>6900</v>
      </c>
      <c r="AA14" s="103">
        <f>SUM(O14:Z14)</f>
        <v>82800</v>
      </c>
    </row>
    <row r="15" spans="1:27" x14ac:dyDescent="0.25">
      <c r="A15" s="70" t="s">
        <v>18</v>
      </c>
      <c r="B15" s="72">
        <f>'Operating Expenses'!B24</f>
        <v>0</v>
      </c>
      <c r="C15" s="72">
        <f>'Operating Expenses'!C24</f>
        <v>0</v>
      </c>
      <c r="D15" s="72">
        <f>'Operating Expenses'!D24</f>
        <v>0</v>
      </c>
      <c r="E15" s="72">
        <f>'Operating Expenses'!E24</f>
        <v>0</v>
      </c>
      <c r="F15" s="72">
        <f>'Operating Expenses'!F24</f>
        <v>0</v>
      </c>
      <c r="G15" s="72">
        <f>'Operating Expenses'!G24</f>
        <v>0</v>
      </c>
      <c r="H15" s="72">
        <f>'Operating Expenses'!H24</f>
        <v>0</v>
      </c>
      <c r="I15" s="72">
        <f>'Operating Expenses'!I24</f>
        <v>0</v>
      </c>
      <c r="J15" s="72">
        <f>'Operating Expenses'!J24</f>
        <v>0</v>
      </c>
      <c r="K15" s="72">
        <f>'Operating Expenses'!K24</f>
        <v>0</v>
      </c>
      <c r="L15" s="72">
        <f>'Operating Expenses'!L24</f>
        <v>0</v>
      </c>
      <c r="M15" s="72">
        <f>'Operating Expenses'!M24</f>
        <v>0</v>
      </c>
      <c r="N15" s="102">
        <f>SUM(B15:M15)</f>
        <v>0</v>
      </c>
      <c r="O15" s="72">
        <f>'Operating Expenses'!O24</f>
        <v>0</v>
      </c>
      <c r="P15" s="72">
        <f>'Operating Expenses'!P24</f>
        <v>0</v>
      </c>
      <c r="Q15" s="72">
        <f>'Operating Expenses'!Q24</f>
        <v>0</v>
      </c>
      <c r="R15" s="72">
        <f>'Operating Expenses'!R24</f>
        <v>0</v>
      </c>
      <c r="S15" s="72">
        <f>'Operating Expenses'!S24</f>
        <v>0</v>
      </c>
      <c r="T15" s="72">
        <f>'Operating Expenses'!T24</f>
        <v>0</v>
      </c>
      <c r="U15" s="72">
        <f>'Operating Expenses'!U24</f>
        <v>0</v>
      </c>
      <c r="V15" s="72">
        <f>'Operating Expenses'!V24</f>
        <v>0</v>
      </c>
      <c r="W15" s="72">
        <f>'Operating Expenses'!W24</f>
        <v>0</v>
      </c>
      <c r="X15" s="72">
        <f>'Operating Expenses'!X24</f>
        <v>0</v>
      </c>
      <c r="Y15" s="72">
        <f>'Operating Expenses'!Y24</f>
        <v>0</v>
      </c>
      <c r="Z15" s="72">
        <f>'Operating Expenses'!Z24</f>
        <v>0</v>
      </c>
      <c r="AA15" s="102">
        <f>SUM(O15:Z15)</f>
        <v>0</v>
      </c>
    </row>
    <row r="16" spans="1:27" x14ac:dyDescent="0.25">
      <c r="A16" s="70" t="s">
        <v>54</v>
      </c>
      <c r="B16" s="71">
        <f>Investments!B19</f>
        <v>1161.0847921862407</v>
      </c>
      <c r="C16" s="71">
        <f>Investments!C19</f>
        <v>1161.0847921862407</v>
      </c>
      <c r="D16" s="71">
        <f>Investments!D19</f>
        <v>1161.0847921862407</v>
      </c>
      <c r="E16" s="71">
        <f>Investments!E19</f>
        <v>1161.0847921862407</v>
      </c>
      <c r="F16" s="71">
        <f>Investments!F19</f>
        <v>1161.0847921862407</v>
      </c>
      <c r="G16" s="71">
        <f>Investments!G19</f>
        <v>1161.0847921862407</v>
      </c>
      <c r="H16" s="71">
        <f>Investments!H19</f>
        <v>1161.0847921862407</v>
      </c>
      <c r="I16" s="71">
        <f>Investments!I19</f>
        <v>1161.0847921862407</v>
      </c>
      <c r="J16" s="71">
        <f>Investments!J19</f>
        <v>1161.0847921862407</v>
      </c>
      <c r="K16" s="71">
        <f>Investments!K19</f>
        <v>1161.0847921862407</v>
      </c>
      <c r="L16" s="71">
        <f>Investments!L19</f>
        <v>1161.0847921862407</v>
      </c>
      <c r="M16" s="71">
        <f>Investments!M19</f>
        <v>1161.0847921862407</v>
      </c>
      <c r="N16" s="102">
        <f>SUM(B16:M16)</f>
        <v>13933.017506234888</v>
      </c>
      <c r="O16" s="71">
        <f>Investments!O19</f>
        <v>1161.0847921862407</v>
      </c>
      <c r="P16" s="71">
        <f>Investments!P19</f>
        <v>1161.0847921862407</v>
      </c>
      <c r="Q16" s="71">
        <f>Investments!Q19</f>
        <v>1161.0847921862407</v>
      </c>
      <c r="R16" s="71">
        <f>Investments!R19</f>
        <v>1161.0847921862407</v>
      </c>
      <c r="S16" s="71">
        <f>Investments!S19</f>
        <v>1161.0847921862407</v>
      </c>
      <c r="T16" s="71">
        <f>Investments!T19</f>
        <v>1161.0847921862407</v>
      </c>
      <c r="U16" s="71">
        <f>Investments!U19</f>
        <v>1161.0847921862407</v>
      </c>
      <c r="V16" s="71">
        <f>Investments!V19</f>
        <v>1161.0847921862407</v>
      </c>
      <c r="W16" s="71">
        <f>Investments!W19</f>
        <v>1161.0847921862407</v>
      </c>
      <c r="X16" s="71">
        <f>Investments!X19</f>
        <v>1161.0847921862407</v>
      </c>
      <c r="Y16" s="71">
        <f>Investments!Y19</f>
        <v>1161.0847921862407</v>
      </c>
      <c r="Z16" s="71">
        <f>Investments!Z19</f>
        <v>1161.0847921862407</v>
      </c>
      <c r="AA16" s="102">
        <f>SUM(O16:Z16)</f>
        <v>13933.017506234888</v>
      </c>
    </row>
    <row r="17" spans="1:27" x14ac:dyDescent="0.25">
      <c r="A17" s="70" t="s">
        <v>36</v>
      </c>
      <c r="B17" s="71">
        <f>Investments!B12</f>
        <v>0</v>
      </c>
      <c r="C17" s="71">
        <f>Investments!C12</f>
        <v>25000</v>
      </c>
      <c r="D17" s="71">
        <f>Investments!D12</f>
        <v>0</v>
      </c>
      <c r="E17" s="71">
        <f>Investments!E12</f>
        <v>0</v>
      </c>
      <c r="F17" s="71">
        <f>Investments!F12</f>
        <v>0</v>
      </c>
      <c r="G17" s="71">
        <f>Investments!G12</f>
        <v>0</v>
      </c>
      <c r="H17" s="71">
        <f>Investments!H12</f>
        <v>0</v>
      </c>
      <c r="I17" s="71">
        <f>Investments!I12</f>
        <v>0</v>
      </c>
      <c r="J17" s="71">
        <f>Investments!J12</f>
        <v>0</v>
      </c>
      <c r="K17" s="71">
        <f>Investments!K12</f>
        <v>0</v>
      </c>
      <c r="L17" s="71">
        <f>Investments!L12</f>
        <v>0</v>
      </c>
      <c r="M17" s="71">
        <f>Investments!M12</f>
        <v>0</v>
      </c>
      <c r="N17" s="102">
        <f>SUM(B17:M17)</f>
        <v>25000</v>
      </c>
      <c r="O17" s="71">
        <f>Investments!O12</f>
        <v>0</v>
      </c>
      <c r="P17" s="71">
        <f>Investments!P12</f>
        <v>0</v>
      </c>
      <c r="Q17" s="71">
        <f>Investments!Q12</f>
        <v>0</v>
      </c>
      <c r="R17" s="71">
        <f>Investments!R12</f>
        <v>0</v>
      </c>
      <c r="S17" s="71">
        <f>Investments!S12</f>
        <v>0</v>
      </c>
      <c r="T17" s="71">
        <f>Investments!T12</f>
        <v>0</v>
      </c>
      <c r="U17" s="71">
        <f>Investments!U12</f>
        <v>0</v>
      </c>
      <c r="V17" s="71">
        <f>Investments!V12</f>
        <v>0</v>
      </c>
      <c r="W17" s="71">
        <f>Investments!W12</f>
        <v>0</v>
      </c>
      <c r="X17" s="71">
        <f>Investments!X12</f>
        <v>0</v>
      </c>
      <c r="Y17" s="71">
        <f>Investments!Y12</f>
        <v>0</v>
      </c>
      <c r="Z17" s="71">
        <f>Investments!Z12</f>
        <v>0</v>
      </c>
      <c r="AA17" s="102">
        <f>SUM(O17:Z17)</f>
        <v>0</v>
      </c>
    </row>
    <row r="18" spans="1:27" x14ac:dyDescent="0.25">
      <c r="A18" s="70" t="s">
        <v>107</v>
      </c>
      <c r="B18" s="32"/>
      <c r="C18" s="32"/>
      <c r="D18" s="32"/>
      <c r="E18" s="32"/>
      <c r="F18" s="32"/>
      <c r="G18" s="32"/>
      <c r="H18" s="32"/>
      <c r="I18" s="32"/>
      <c r="J18" s="32"/>
      <c r="K18" s="32"/>
      <c r="L18" s="32"/>
      <c r="M18" s="32"/>
      <c r="N18" s="102">
        <f>SUM(B18:M18)</f>
        <v>0</v>
      </c>
      <c r="O18" s="32"/>
      <c r="P18" s="32"/>
      <c r="Q18" s="32"/>
      <c r="R18" s="32"/>
      <c r="S18" s="32"/>
      <c r="T18" s="32"/>
      <c r="U18" s="32"/>
      <c r="V18" s="32"/>
      <c r="W18" s="32"/>
      <c r="X18" s="32"/>
      <c r="Y18" s="32"/>
      <c r="Z18" s="32"/>
      <c r="AA18" s="102">
        <f>SUM(O18:Z18)</f>
        <v>0</v>
      </c>
    </row>
    <row r="19" spans="1:27" x14ac:dyDescent="0.25">
      <c r="B19" s="71"/>
      <c r="C19" s="71"/>
      <c r="D19" s="71"/>
      <c r="E19" s="71"/>
      <c r="F19" s="71"/>
      <c r="G19" s="71"/>
      <c r="H19" s="71"/>
      <c r="I19" s="71"/>
      <c r="J19" s="71"/>
      <c r="K19" s="71"/>
      <c r="L19" s="71"/>
      <c r="M19" s="71"/>
      <c r="N19" s="100"/>
      <c r="O19" s="71"/>
      <c r="P19" s="71"/>
      <c r="Q19" s="71"/>
      <c r="R19" s="71"/>
      <c r="S19" s="71"/>
      <c r="T19" s="71"/>
      <c r="U19" s="71"/>
      <c r="V19" s="71"/>
      <c r="W19" s="71"/>
      <c r="X19" s="71"/>
      <c r="Y19" s="71"/>
      <c r="Z19" s="71"/>
      <c r="AA19" s="100"/>
    </row>
    <row r="20" spans="1:27" s="53" customFormat="1" x14ac:dyDescent="0.25">
      <c r="A20" s="45" t="s">
        <v>37</v>
      </c>
      <c r="B20" s="131">
        <f t="shared" ref="B20:M20" si="1">SUM(B14:B18)</f>
        <v>5761.0847921862405</v>
      </c>
      <c r="C20" s="131">
        <f t="shared" si="1"/>
        <v>30761.084792186241</v>
      </c>
      <c r="D20" s="131">
        <f t="shared" si="1"/>
        <v>5761.0847921862405</v>
      </c>
      <c r="E20" s="131">
        <f t="shared" si="1"/>
        <v>5761.0847921862405</v>
      </c>
      <c r="F20" s="131">
        <f t="shared" si="1"/>
        <v>5761.0847921862405</v>
      </c>
      <c r="G20" s="131">
        <f t="shared" si="1"/>
        <v>5761.0847921862405</v>
      </c>
      <c r="H20" s="131">
        <f t="shared" si="1"/>
        <v>7261.0847921862405</v>
      </c>
      <c r="I20" s="131">
        <f t="shared" si="1"/>
        <v>7261.0847921862405</v>
      </c>
      <c r="J20" s="131">
        <f t="shared" si="1"/>
        <v>7261.0847921862405</v>
      </c>
      <c r="K20" s="131">
        <f t="shared" si="1"/>
        <v>7261.0847921862405</v>
      </c>
      <c r="L20" s="131">
        <f t="shared" si="1"/>
        <v>7261.0847921862405</v>
      </c>
      <c r="M20" s="131">
        <f t="shared" si="1"/>
        <v>7261.0847921862405</v>
      </c>
      <c r="N20" s="129">
        <f>SUM(B20:M20)</f>
        <v>103133.01750623492</v>
      </c>
      <c r="O20" s="131">
        <f t="shared" ref="O20:Z20" si="2">SUM(O14:O18)</f>
        <v>8061.0847921862405</v>
      </c>
      <c r="P20" s="131">
        <f t="shared" si="2"/>
        <v>8061.0847921862405</v>
      </c>
      <c r="Q20" s="131">
        <f t="shared" si="2"/>
        <v>8061.0847921862405</v>
      </c>
      <c r="R20" s="131">
        <f t="shared" si="2"/>
        <v>8061.0847921862405</v>
      </c>
      <c r="S20" s="131">
        <f t="shared" si="2"/>
        <v>8061.0847921862405</v>
      </c>
      <c r="T20" s="131">
        <f t="shared" si="2"/>
        <v>8061.0847921862405</v>
      </c>
      <c r="U20" s="131">
        <f t="shared" si="2"/>
        <v>8061.0847921862405</v>
      </c>
      <c r="V20" s="131">
        <f t="shared" si="2"/>
        <v>8061.0847921862405</v>
      </c>
      <c r="W20" s="131">
        <f t="shared" si="2"/>
        <v>8061.0847921862405</v>
      </c>
      <c r="X20" s="131">
        <f t="shared" si="2"/>
        <v>8061.0847921862405</v>
      </c>
      <c r="Y20" s="131">
        <f t="shared" si="2"/>
        <v>8061.0847921862405</v>
      </c>
      <c r="Z20" s="131">
        <f t="shared" si="2"/>
        <v>8061.0847921862405</v>
      </c>
      <c r="AA20" s="129">
        <f>SUM(O20:Z20)</f>
        <v>96733.017506234915</v>
      </c>
    </row>
    <row r="21" spans="1:27" x14ac:dyDescent="0.25">
      <c r="B21" s="71"/>
      <c r="C21" s="71"/>
      <c r="D21" s="71"/>
      <c r="E21" s="71"/>
      <c r="F21" s="71"/>
      <c r="G21" s="71"/>
      <c r="H21" s="71"/>
      <c r="I21" s="71"/>
      <c r="J21" s="71"/>
      <c r="K21" s="71"/>
      <c r="L21" s="71"/>
      <c r="M21" s="71"/>
      <c r="N21" s="100"/>
      <c r="O21" s="71"/>
      <c r="P21" s="71"/>
      <c r="Q21" s="71"/>
      <c r="R21" s="71"/>
      <c r="S21" s="71"/>
      <c r="T21" s="71"/>
      <c r="U21" s="71"/>
      <c r="V21" s="71"/>
      <c r="W21" s="71"/>
      <c r="X21" s="71"/>
      <c r="Y21" s="71"/>
      <c r="Z21" s="71"/>
      <c r="AA21" s="100"/>
    </row>
    <row r="22" spans="1:27" s="53" customFormat="1" x14ac:dyDescent="0.25">
      <c r="A22" s="45" t="s">
        <v>39</v>
      </c>
      <c r="B22" s="131">
        <f t="shared" ref="B22:Z22" si="3">B11-B20</f>
        <v>111838.91520781376</v>
      </c>
      <c r="C22" s="131">
        <f t="shared" si="3"/>
        <v>-8161.0847921862405</v>
      </c>
      <c r="D22" s="131">
        <f t="shared" si="3"/>
        <v>11838.915207813759</v>
      </c>
      <c r="E22" s="131">
        <f t="shared" si="3"/>
        <v>11838.915207813759</v>
      </c>
      <c r="F22" s="131">
        <f t="shared" si="3"/>
        <v>11838.915207813759</v>
      </c>
      <c r="G22" s="131">
        <f t="shared" si="3"/>
        <v>11838.915207813759</v>
      </c>
      <c r="H22" s="131">
        <f t="shared" si="3"/>
        <v>14838.915207813759</v>
      </c>
      <c r="I22" s="131">
        <f t="shared" si="3"/>
        <v>14838.915207813759</v>
      </c>
      <c r="J22" s="131">
        <f t="shared" si="3"/>
        <v>14838.915207813759</v>
      </c>
      <c r="K22" s="131">
        <f t="shared" si="3"/>
        <v>14838.915207813759</v>
      </c>
      <c r="L22" s="131">
        <f t="shared" si="3"/>
        <v>14838.915207813759</v>
      </c>
      <c r="M22" s="131">
        <f t="shared" si="3"/>
        <v>14838.915207813759</v>
      </c>
      <c r="N22" s="129">
        <f>SUM(B22:M22)</f>
        <v>240066.98249376507</v>
      </c>
      <c r="O22" s="131">
        <f t="shared" si="3"/>
        <v>17238.915207813759</v>
      </c>
      <c r="P22" s="131">
        <f t="shared" si="3"/>
        <v>17238.915207813759</v>
      </c>
      <c r="Q22" s="131">
        <f t="shared" si="3"/>
        <v>17238.915207813759</v>
      </c>
      <c r="R22" s="131">
        <f t="shared" si="3"/>
        <v>17238.915207813759</v>
      </c>
      <c r="S22" s="131">
        <f t="shared" si="3"/>
        <v>17238.915207813759</v>
      </c>
      <c r="T22" s="131">
        <f t="shared" si="3"/>
        <v>17238.915207813759</v>
      </c>
      <c r="U22" s="131">
        <f t="shared" si="3"/>
        <v>17238.915207813759</v>
      </c>
      <c r="V22" s="131">
        <f t="shared" si="3"/>
        <v>17238.915207813759</v>
      </c>
      <c r="W22" s="131">
        <f t="shared" si="3"/>
        <v>17238.915207813759</v>
      </c>
      <c r="X22" s="131">
        <f t="shared" si="3"/>
        <v>17238.915207813759</v>
      </c>
      <c r="Y22" s="131">
        <f t="shared" si="3"/>
        <v>17238.915207813759</v>
      </c>
      <c r="Z22" s="131">
        <f t="shared" si="3"/>
        <v>17238.915207813759</v>
      </c>
      <c r="AA22" s="129">
        <f>SUM(O22:Z22)</f>
        <v>206866.9824937651</v>
      </c>
    </row>
    <row r="23" spans="1:27" x14ac:dyDescent="0.25">
      <c r="A23" s="73"/>
      <c r="B23" s="74"/>
      <c r="C23" s="74"/>
      <c r="D23" s="74"/>
      <c r="E23" s="74"/>
      <c r="F23" s="74"/>
      <c r="G23" s="74"/>
      <c r="H23" s="74"/>
      <c r="I23" s="74"/>
      <c r="J23" s="74"/>
      <c r="K23" s="74"/>
      <c r="L23" s="74"/>
      <c r="M23" s="74"/>
      <c r="N23" s="101"/>
      <c r="O23" s="74"/>
      <c r="P23" s="74"/>
      <c r="Q23" s="74"/>
      <c r="R23" s="74"/>
      <c r="S23" s="74"/>
      <c r="T23" s="74"/>
      <c r="U23" s="74"/>
      <c r="V23" s="74"/>
      <c r="W23" s="74"/>
      <c r="X23" s="74"/>
      <c r="Y23" s="74"/>
      <c r="Z23" s="74"/>
      <c r="AA23" s="101"/>
    </row>
    <row r="24" spans="1:27" s="53" customFormat="1" ht="13.8" thickBot="1" x14ac:dyDescent="0.3">
      <c r="A24" s="133" t="s">
        <v>40</v>
      </c>
      <c r="B24" s="92">
        <f>B22</f>
        <v>111838.91520781376</v>
      </c>
      <c r="C24" s="92">
        <f>C22+B24</f>
        <v>103677.83041562751</v>
      </c>
      <c r="D24" s="92">
        <f t="shared" ref="D24:Z24" si="4">D22+C24</f>
        <v>115516.74562344127</v>
      </c>
      <c r="E24" s="92">
        <f t="shared" si="4"/>
        <v>127355.66083125502</v>
      </c>
      <c r="F24" s="92">
        <f t="shared" si="4"/>
        <v>139194.57603906878</v>
      </c>
      <c r="G24" s="92">
        <f t="shared" si="4"/>
        <v>151033.49124688254</v>
      </c>
      <c r="H24" s="92">
        <f t="shared" si="4"/>
        <v>165872.40645469629</v>
      </c>
      <c r="I24" s="92">
        <f t="shared" si="4"/>
        <v>180711.32166251005</v>
      </c>
      <c r="J24" s="92">
        <f t="shared" si="4"/>
        <v>195550.2368703238</v>
      </c>
      <c r="K24" s="92">
        <f t="shared" si="4"/>
        <v>210389.15207813756</v>
      </c>
      <c r="L24" s="92">
        <f t="shared" si="4"/>
        <v>225228.06728595131</v>
      </c>
      <c r="M24" s="92">
        <f t="shared" si="4"/>
        <v>240066.98249376507</v>
      </c>
      <c r="N24" s="134"/>
      <c r="O24" s="92">
        <f>O22+M24</f>
        <v>257305.89770157883</v>
      </c>
      <c r="P24" s="92">
        <f t="shared" si="4"/>
        <v>274544.81290939258</v>
      </c>
      <c r="Q24" s="92">
        <f t="shared" si="4"/>
        <v>291783.72811720637</v>
      </c>
      <c r="R24" s="92">
        <f t="shared" si="4"/>
        <v>309022.64332502015</v>
      </c>
      <c r="S24" s="92">
        <f t="shared" si="4"/>
        <v>326261.55853283394</v>
      </c>
      <c r="T24" s="92">
        <f t="shared" si="4"/>
        <v>343500.47374064772</v>
      </c>
      <c r="U24" s="92">
        <f t="shared" si="4"/>
        <v>360739.38894846151</v>
      </c>
      <c r="V24" s="92">
        <f t="shared" si="4"/>
        <v>377978.30415627529</v>
      </c>
      <c r="W24" s="92">
        <f t="shared" si="4"/>
        <v>395217.21936408908</v>
      </c>
      <c r="X24" s="92">
        <f t="shared" si="4"/>
        <v>412456.13457190286</v>
      </c>
      <c r="Y24" s="92">
        <f t="shared" si="4"/>
        <v>429695.04977971665</v>
      </c>
      <c r="Z24" s="92">
        <f t="shared" si="4"/>
        <v>446933.96498753043</v>
      </c>
      <c r="AA24" s="134"/>
    </row>
    <row r="25" spans="1:27" x14ac:dyDescent="0.25">
      <c r="B25" s="71"/>
      <c r="C25" s="71"/>
      <c r="D25" s="71"/>
      <c r="E25" s="71"/>
      <c r="F25" s="71"/>
      <c r="G25" s="71"/>
      <c r="H25" s="71"/>
      <c r="I25" s="71"/>
      <c r="J25" s="71"/>
      <c r="K25" s="71"/>
      <c r="L25" s="71"/>
      <c r="M25" s="71"/>
      <c r="N25" s="71"/>
      <c r="O25" s="71"/>
      <c r="P25" s="71"/>
      <c r="Q25" s="71"/>
    </row>
  </sheetData>
  <pageMargins left="0.7" right="0.7" top="0.75" bottom="0.75" header="0.3" footer="0.3"/>
  <pageSetup paperSize="5" scale="60" orientation="landscape" r:id="rId1"/>
  <ignoredErrors>
    <ignoredError sqref="N11 N20 N2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pageSetUpPr fitToPage="1"/>
  </sheetPr>
  <dimension ref="A1:AA26"/>
  <sheetViews>
    <sheetView workbookViewId="0">
      <selection activeCell="E27" sqref="E27"/>
    </sheetView>
  </sheetViews>
  <sheetFormatPr defaultColWidth="9.109375" defaultRowHeight="13.2" x14ac:dyDescent="0.25"/>
  <cols>
    <col min="1" max="1" width="34.109375" style="70" customWidth="1"/>
    <col min="2" max="2" width="12.44140625" style="46" customWidth="1"/>
    <col min="3" max="13" width="9.6640625" style="46" customWidth="1"/>
    <col min="14" max="14" width="11.33203125" style="46" customWidth="1"/>
    <col min="15" max="15" width="10" style="46" customWidth="1"/>
    <col min="16" max="16" width="11.33203125" style="46" customWidth="1"/>
    <col min="17" max="17" width="10.33203125" style="46" customWidth="1"/>
    <col min="18" max="20" width="9.6640625" style="46" customWidth="1"/>
    <col min="21" max="21" width="11.44140625" style="46" customWidth="1"/>
    <col min="22" max="22" width="11" style="46" customWidth="1"/>
    <col min="23" max="23" width="10.44140625" style="46" customWidth="1"/>
    <col min="24" max="24" width="11.109375" style="46" customWidth="1"/>
    <col min="25" max="25" width="10.109375" style="46" customWidth="1"/>
    <col min="26" max="26" width="11.88671875" style="46" customWidth="1"/>
    <col min="27" max="27" width="11" style="46" customWidth="1"/>
    <col min="28" max="16384" width="9.109375" style="46"/>
  </cols>
  <sheetData>
    <row r="1" spans="1:27" ht="26.25" customHeight="1" x14ac:dyDescent="0.3">
      <c r="A1" s="67" t="s">
        <v>113</v>
      </c>
      <c r="B1" s="68"/>
      <c r="C1" s="68"/>
      <c r="D1" s="68"/>
      <c r="E1" s="68"/>
      <c r="F1" s="68"/>
      <c r="G1" s="68"/>
      <c r="H1" s="68"/>
      <c r="I1" s="68"/>
      <c r="J1" s="68"/>
      <c r="K1" s="68"/>
      <c r="L1" s="68"/>
      <c r="M1" s="68"/>
      <c r="N1" s="68"/>
      <c r="O1" s="68"/>
      <c r="P1" s="68"/>
      <c r="Q1" s="68"/>
      <c r="R1" s="68"/>
      <c r="S1" s="68"/>
      <c r="T1" s="68"/>
      <c r="U1" s="68"/>
      <c r="V1" s="68"/>
      <c r="W1" s="68"/>
      <c r="X1" s="68"/>
      <c r="Y1" s="68"/>
      <c r="Z1" s="68"/>
      <c r="AA1" s="68"/>
    </row>
    <row r="3" spans="1:27" ht="13.8" thickBot="1" x14ac:dyDescent="0.3"/>
    <row r="4" spans="1:27" x14ac:dyDescent="0.25">
      <c r="A4" s="55"/>
      <c r="B4" s="55" t="s">
        <v>6</v>
      </c>
      <c r="C4" s="55" t="s">
        <v>7</v>
      </c>
      <c r="D4" s="55" t="s">
        <v>8</v>
      </c>
      <c r="E4" s="55" t="s">
        <v>9</v>
      </c>
      <c r="F4" s="55" t="s">
        <v>10</v>
      </c>
      <c r="G4" s="55" t="s">
        <v>11</v>
      </c>
      <c r="H4" s="55" t="s">
        <v>12</v>
      </c>
      <c r="I4" s="55" t="s">
        <v>13</v>
      </c>
      <c r="J4" s="55" t="s">
        <v>14</v>
      </c>
      <c r="K4" s="55" t="s">
        <v>15</v>
      </c>
      <c r="L4" s="55" t="s">
        <v>16</v>
      </c>
      <c r="M4" s="55" t="s">
        <v>17</v>
      </c>
      <c r="N4" s="98" t="s">
        <v>90</v>
      </c>
      <c r="O4" s="55" t="s">
        <v>21</v>
      </c>
      <c r="P4" s="55" t="s">
        <v>22</v>
      </c>
      <c r="Q4" s="55" t="s">
        <v>23</v>
      </c>
      <c r="R4" s="55" t="s">
        <v>24</v>
      </c>
      <c r="S4" s="55" t="s">
        <v>25</v>
      </c>
      <c r="T4" s="55" t="s">
        <v>26</v>
      </c>
      <c r="U4" s="55" t="s">
        <v>27</v>
      </c>
      <c r="V4" s="55" t="s">
        <v>28</v>
      </c>
      <c r="W4" s="55" t="s">
        <v>29</v>
      </c>
      <c r="X4" s="55" t="s">
        <v>30</v>
      </c>
      <c r="Y4" s="55" t="s">
        <v>31</v>
      </c>
      <c r="Z4" s="55" t="s">
        <v>32</v>
      </c>
      <c r="AA4" s="98" t="s">
        <v>91</v>
      </c>
    </row>
    <row r="5" spans="1:27" x14ac:dyDescent="0.25">
      <c r="A5" s="132" t="s">
        <v>34</v>
      </c>
      <c r="N5" s="99"/>
      <c r="AA5" s="99"/>
    </row>
    <row r="6" spans="1:27" x14ac:dyDescent="0.25">
      <c r="A6" s="70" t="s">
        <v>0</v>
      </c>
      <c r="B6" s="71">
        <f>Sales!C45</f>
        <v>17600</v>
      </c>
      <c r="C6" s="71">
        <f>Sales!D45</f>
        <v>17600</v>
      </c>
      <c r="D6" s="71">
        <f>Sales!E45</f>
        <v>17600</v>
      </c>
      <c r="E6" s="71">
        <f>Sales!F45</f>
        <v>17600</v>
      </c>
      <c r="F6" s="71">
        <f>Sales!G45</f>
        <v>17600</v>
      </c>
      <c r="G6" s="71">
        <f>Sales!H45</f>
        <v>17600</v>
      </c>
      <c r="H6" s="71">
        <f>Sales!I45</f>
        <v>22100</v>
      </c>
      <c r="I6" s="71">
        <f>Sales!J45</f>
        <v>22100</v>
      </c>
      <c r="J6" s="71">
        <f>Sales!K45</f>
        <v>22100</v>
      </c>
      <c r="K6" s="71">
        <f>Sales!L45</f>
        <v>22100</v>
      </c>
      <c r="L6" s="71">
        <f>Sales!M45</f>
        <v>22100</v>
      </c>
      <c r="M6" s="71">
        <f>Sales!N45</f>
        <v>22100</v>
      </c>
      <c r="N6" s="102">
        <f>SUM(B6:M6)</f>
        <v>238200</v>
      </c>
      <c r="O6" s="71">
        <f>Sales!P45</f>
        <v>25300</v>
      </c>
      <c r="P6" s="71">
        <f>Sales!Q45</f>
        <v>25300</v>
      </c>
      <c r="Q6" s="71">
        <f>Sales!R45</f>
        <v>25300</v>
      </c>
      <c r="R6" s="71">
        <f>Sales!S45</f>
        <v>25300</v>
      </c>
      <c r="S6" s="71">
        <f>Sales!T45</f>
        <v>25300</v>
      </c>
      <c r="T6" s="71">
        <f>Sales!U45</f>
        <v>25300</v>
      </c>
      <c r="U6" s="71">
        <f>Sales!V45</f>
        <v>25300</v>
      </c>
      <c r="V6" s="71">
        <f>Sales!W45</f>
        <v>25300</v>
      </c>
      <c r="W6" s="71">
        <f>Sales!X45</f>
        <v>25300</v>
      </c>
      <c r="X6" s="71">
        <f>Sales!Y45</f>
        <v>25300</v>
      </c>
      <c r="Y6" s="71">
        <f>Sales!Z45</f>
        <v>25300</v>
      </c>
      <c r="Z6" s="71">
        <f>Sales!AA45</f>
        <v>25300</v>
      </c>
      <c r="AA6" s="102">
        <f>SUM(O6:Z6)</f>
        <v>303600</v>
      </c>
    </row>
    <row r="7" spans="1:27" x14ac:dyDescent="0.25">
      <c r="A7" s="70" t="s">
        <v>92</v>
      </c>
      <c r="B7" s="32">
        <v>0</v>
      </c>
      <c r="C7" s="32">
        <v>0</v>
      </c>
      <c r="D7" s="32">
        <v>0</v>
      </c>
      <c r="E7" s="32">
        <v>0</v>
      </c>
      <c r="F7" s="32">
        <v>0</v>
      </c>
      <c r="G7" s="32">
        <v>0</v>
      </c>
      <c r="H7" s="32">
        <v>0</v>
      </c>
      <c r="I7" s="32">
        <v>0</v>
      </c>
      <c r="J7" s="32">
        <v>0</v>
      </c>
      <c r="K7" s="32">
        <v>0</v>
      </c>
      <c r="L7" s="32">
        <v>0</v>
      </c>
      <c r="M7" s="32">
        <v>0</v>
      </c>
      <c r="N7" s="102">
        <f>SUM(B7:M7)</f>
        <v>0</v>
      </c>
      <c r="O7" s="32">
        <v>0</v>
      </c>
      <c r="P7" s="32">
        <v>0</v>
      </c>
      <c r="Q7" s="32">
        <v>0</v>
      </c>
      <c r="R7" s="32">
        <v>0</v>
      </c>
      <c r="S7" s="32">
        <v>0</v>
      </c>
      <c r="T7" s="32">
        <v>0</v>
      </c>
      <c r="U7" s="32">
        <v>0</v>
      </c>
      <c r="V7" s="32">
        <v>0</v>
      </c>
      <c r="W7" s="32">
        <v>0</v>
      </c>
      <c r="X7" s="32">
        <v>0</v>
      </c>
      <c r="Y7" s="32">
        <v>0</v>
      </c>
      <c r="Z7" s="32">
        <v>0</v>
      </c>
      <c r="AA7" s="102">
        <f>SUM(O7:Z7)</f>
        <v>0</v>
      </c>
    </row>
    <row r="8" spans="1:27" x14ac:dyDescent="0.25">
      <c r="N8" s="99"/>
      <c r="AA8" s="99"/>
    </row>
    <row r="9" spans="1:27" s="53" customFormat="1" x14ac:dyDescent="0.25">
      <c r="A9" s="45" t="s">
        <v>108</v>
      </c>
      <c r="B9" s="128">
        <f t="shared" ref="B9:M9" si="0">SUM(B6:B7)</f>
        <v>17600</v>
      </c>
      <c r="C9" s="128">
        <f t="shared" si="0"/>
        <v>17600</v>
      </c>
      <c r="D9" s="128">
        <f t="shared" si="0"/>
        <v>17600</v>
      </c>
      <c r="E9" s="128">
        <f t="shared" si="0"/>
        <v>17600</v>
      </c>
      <c r="F9" s="128">
        <f t="shared" si="0"/>
        <v>17600</v>
      </c>
      <c r="G9" s="128">
        <f t="shared" si="0"/>
        <v>17600</v>
      </c>
      <c r="H9" s="128">
        <f t="shared" si="0"/>
        <v>22100</v>
      </c>
      <c r="I9" s="128">
        <f t="shared" si="0"/>
        <v>22100</v>
      </c>
      <c r="J9" s="128">
        <f t="shared" si="0"/>
        <v>22100</v>
      </c>
      <c r="K9" s="128">
        <f t="shared" si="0"/>
        <v>22100</v>
      </c>
      <c r="L9" s="128">
        <f t="shared" si="0"/>
        <v>22100</v>
      </c>
      <c r="M9" s="128">
        <f t="shared" si="0"/>
        <v>22100</v>
      </c>
      <c r="N9" s="129">
        <f>SUM(B9:M9)</f>
        <v>238200</v>
      </c>
      <c r="O9" s="128">
        <f t="shared" ref="O9:Z9" si="1">SUM(O6:O7)</f>
        <v>25300</v>
      </c>
      <c r="P9" s="128">
        <f t="shared" si="1"/>
        <v>25300</v>
      </c>
      <c r="Q9" s="128">
        <f t="shared" si="1"/>
        <v>25300</v>
      </c>
      <c r="R9" s="128">
        <f t="shared" si="1"/>
        <v>25300</v>
      </c>
      <c r="S9" s="128">
        <f t="shared" si="1"/>
        <v>25300</v>
      </c>
      <c r="T9" s="128">
        <f t="shared" si="1"/>
        <v>25300</v>
      </c>
      <c r="U9" s="128">
        <f t="shared" si="1"/>
        <v>25300</v>
      </c>
      <c r="V9" s="128">
        <f t="shared" si="1"/>
        <v>25300</v>
      </c>
      <c r="W9" s="128">
        <f t="shared" si="1"/>
        <v>25300</v>
      </c>
      <c r="X9" s="128">
        <f t="shared" si="1"/>
        <v>25300</v>
      </c>
      <c r="Y9" s="128">
        <f t="shared" si="1"/>
        <v>25300</v>
      </c>
      <c r="Z9" s="128">
        <f t="shared" si="1"/>
        <v>25300</v>
      </c>
      <c r="AA9" s="129">
        <f>SUM(O9:Z9)</f>
        <v>303600</v>
      </c>
    </row>
    <row r="10" spans="1:27" x14ac:dyDescent="0.25">
      <c r="N10" s="99"/>
      <c r="AA10" s="99"/>
    </row>
    <row r="11" spans="1:27" x14ac:dyDescent="0.25">
      <c r="A11" s="135" t="s">
        <v>1</v>
      </c>
      <c r="B11" s="52">
        <f>'Cost of Goods Sold'!C47</f>
        <v>4600</v>
      </c>
      <c r="C11" s="52">
        <f>'Cost of Goods Sold'!D47</f>
        <v>4600</v>
      </c>
      <c r="D11" s="52">
        <f>'Cost of Goods Sold'!E47</f>
        <v>4600</v>
      </c>
      <c r="E11" s="52">
        <f>'Cost of Goods Sold'!F47</f>
        <v>4600</v>
      </c>
      <c r="F11" s="52">
        <f>'Cost of Goods Sold'!G47</f>
        <v>4600</v>
      </c>
      <c r="G11" s="52">
        <f>'Cost of Goods Sold'!H47</f>
        <v>4600</v>
      </c>
      <c r="H11" s="52">
        <f>'Cost of Goods Sold'!I47</f>
        <v>6100</v>
      </c>
      <c r="I11" s="52">
        <f>'Cost of Goods Sold'!J47</f>
        <v>6100</v>
      </c>
      <c r="J11" s="52">
        <f>'Cost of Goods Sold'!K47</f>
        <v>6100</v>
      </c>
      <c r="K11" s="52">
        <f>'Cost of Goods Sold'!L47</f>
        <v>6100</v>
      </c>
      <c r="L11" s="52">
        <f>'Cost of Goods Sold'!M47</f>
        <v>6100</v>
      </c>
      <c r="M11" s="52">
        <f>'Cost of Goods Sold'!N47</f>
        <v>6100</v>
      </c>
      <c r="N11" s="102">
        <f>SUM(B11:M11)</f>
        <v>64200</v>
      </c>
      <c r="O11" s="52">
        <f>'Cost of Goods Sold'!P47</f>
        <v>6900</v>
      </c>
      <c r="P11" s="52">
        <f>'Cost of Goods Sold'!Q47</f>
        <v>6900</v>
      </c>
      <c r="Q11" s="52">
        <f>'Cost of Goods Sold'!R47</f>
        <v>6900</v>
      </c>
      <c r="R11" s="52">
        <f>'Cost of Goods Sold'!S47</f>
        <v>6900</v>
      </c>
      <c r="S11" s="52">
        <f>'Cost of Goods Sold'!T47</f>
        <v>6900</v>
      </c>
      <c r="T11" s="52">
        <f>'Cost of Goods Sold'!U47</f>
        <v>6900</v>
      </c>
      <c r="U11" s="52">
        <f>'Cost of Goods Sold'!V47</f>
        <v>6900</v>
      </c>
      <c r="V11" s="52">
        <f>'Cost of Goods Sold'!W47</f>
        <v>6900</v>
      </c>
      <c r="W11" s="52">
        <f>'Cost of Goods Sold'!X47</f>
        <v>6900</v>
      </c>
      <c r="X11" s="52">
        <f>'Cost of Goods Sold'!Y47</f>
        <v>6900</v>
      </c>
      <c r="Y11" s="52">
        <f>'Cost of Goods Sold'!Z47</f>
        <v>6900</v>
      </c>
      <c r="Z11" s="52">
        <f>'Cost of Goods Sold'!AA47</f>
        <v>6900</v>
      </c>
      <c r="AA11" s="102">
        <f>SUM(O11:Z11)</f>
        <v>82800</v>
      </c>
    </row>
    <row r="12" spans="1:27" x14ac:dyDescent="0.25">
      <c r="B12" s="71"/>
      <c r="C12" s="71"/>
      <c r="D12" s="71"/>
      <c r="E12" s="71"/>
      <c r="F12" s="71"/>
      <c r="G12" s="71"/>
      <c r="H12" s="71"/>
      <c r="I12" s="71"/>
      <c r="J12" s="71"/>
      <c r="K12" s="71"/>
      <c r="L12" s="71"/>
      <c r="M12" s="71"/>
      <c r="N12" s="150"/>
      <c r="O12" s="71"/>
      <c r="P12" s="71"/>
      <c r="Q12" s="71"/>
      <c r="R12" s="71"/>
      <c r="S12" s="71"/>
      <c r="T12" s="71"/>
      <c r="U12" s="71"/>
      <c r="V12" s="71"/>
      <c r="W12" s="71"/>
      <c r="X12" s="71"/>
      <c r="Y12" s="71"/>
      <c r="Z12" s="71"/>
      <c r="AA12" s="150"/>
    </row>
    <row r="13" spans="1:27" s="53" customFormat="1" x14ac:dyDescent="0.25">
      <c r="A13" s="130" t="s">
        <v>78</v>
      </c>
      <c r="B13" s="131">
        <f>B9-B11</f>
        <v>13000</v>
      </c>
      <c r="C13" s="131">
        <f t="shared" ref="C13:Z13" si="2">C9-C11</f>
        <v>13000</v>
      </c>
      <c r="D13" s="131">
        <f t="shared" si="2"/>
        <v>13000</v>
      </c>
      <c r="E13" s="131">
        <f t="shared" si="2"/>
        <v>13000</v>
      </c>
      <c r="F13" s="131">
        <f t="shared" si="2"/>
        <v>13000</v>
      </c>
      <c r="G13" s="131">
        <f t="shared" si="2"/>
        <v>13000</v>
      </c>
      <c r="H13" s="131">
        <f t="shared" si="2"/>
        <v>16000</v>
      </c>
      <c r="I13" s="131">
        <f t="shared" si="2"/>
        <v>16000</v>
      </c>
      <c r="J13" s="131">
        <f t="shared" si="2"/>
        <v>16000</v>
      </c>
      <c r="K13" s="131">
        <f t="shared" si="2"/>
        <v>16000</v>
      </c>
      <c r="L13" s="131">
        <f t="shared" si="2"/>
        <v>16000</v>
      </c>
      <c r="M13" s="131">
        <f t="shared" si="2"/>
        <v>16000</v>
      </c>
      <c r="N13" s="129">
        <f>SUM(B13:M13)</f>
        <v>174000</v>
      </c>
      <c r="O13" s="131">
        <f t="shared" si="2"/>
        <v>18400</v>
      </c>
      <c r="P13" s="131">
        <f t="shared" si="2"/>
        <v>18400</v>
      </c>
      <c r="Q13" s="131">
        <f t="shared" si="2"/>
        <v>18400</v>
      </c>
      <c r="R13" s="131">
        <f t="shared" si="2"/>
        <v>18400</v>
      </c>
      <c r="S13" s="131">
        <f t="shared" si="2"/>
        <v>18400</v>
      </c>
      <c r="T13" s="131">
        <f t="shared" si="2"/>
        <v>18400</v>
      </c>
      <c r="U13" s="131">
        <f t="shared" si="2"/>
        <v>18400</v>
      </c>
      <c r="V13" s="131">
        <f t="shared" si="2"/>
        <v>18400</v>
      </c>
      <c r="W13" s="131">
        <f t="shared" si="2"/>
        <v>18400</v>
      </c>
      <c r="X13" s="131">
        <f t="shared" si="2"/>
        <v>18400</v>
      </c>
      <c r="Y13" s="131">
        <f t="shared" si="2"/>
        <v>18400</v>
      </c>
      <c r="Z13" s="131">
        <f t="shared" si="2"/>
        <v>18400</v>
      </c>
      <c r="AA13" s="129">
        <f>SUM(O13:Z13)</f>
        <v>220800</v>
      </c>
    </row>
    <row r="14" spans="1:27" x14ac:dyDescent="0.25">
      <c r="B14" s="71"/>
      <c r="C14" s="71"/>
      <c r="D14" s="71"/>
      <c r="E14" s="71"/>
      <c r="F14" s="71"/>
      <c r="G14" s="71"/>
      <c r="H14" s="71"/>
      <c r="I14" s="71"/>
      <c r="J14" s="71"/>
      <c r="K14" s="71"/>
      <c r="L14" s="71"/>
      <c r="M14" s="71"/>
      <c r="N14" s="150"/>
      <c r="O14" s="71"/>
      <c r="P14" s="71"/>
      <c r="Q14" s="71"/>
      <c r="R14" s="71"/>
      <c r="S14" s="71"/>
      <c r="T14" s="71"/>
      <c r="U14" s="71"/>
      <c r="V14" s="71"/>
      <c r="W14" s="71"/>
      <c r="X14" s="71"/>
      <c r="Y14" s="71"/>
      <c r="Z14" s="71"/>
      <c r="AA14" s="150"/>
    </row>
    <row r="15" spans="1:27" x14ac:dyDescent="0.25">
      <c r="A15" s="53" t="s">
        <v>126</v>
      </c>
      <c r="B15" s="71"/>
      <c r="C15" s="71"/>
      <c r="D15" s="71"/>
      <c r="E15" s="71"/>
      <c r="F15" s="71"/>
      <c r="G15" s="71"/>
      <c r="H15" s="71"/>
      <c r="I15" s="71"/>
      <c r="J15" s="71"/>
      <c r="K15" s="71"/>
      <c r="L15" s="71"/>
      <c r="M15" s="71"/>
      <c r="N15" s="150"/>
      <c r="O15" s="71"/>
      <c r="P15" s="71"/>
      <c r="Q15" s="71"/>
      <c r="R15" s="71"/>
      <c r="S15" s="71"/>
      <c r="T15" s="71"/>
      <c r="U15" s="71"/>
      <c r="V15" s="71"/>
      <c r="W15" s="71"/>
      <c r="X15" s="71"/>
      <c r="Y15" s="71"/>
      <c r="Z15" s="71"/>
      <c r="AA15" s="150"/>
    </row>
    <row r="16" spans="1:27" x14ac:dyDescent="0.25">
      <c r="A16" s="70" t="s">
        <v>18</v>
      </c>
      <c r="B16" s="72">
        <f>'Operating Expenses'!B24</f>
        <v>0</v>
      </c>
      <c r="C16" s="72">
        <f>'Operating Expenses'!C24</f>
        <v>0</v>
      </c>
      <c r="D16" s="72">
        <f>'Operating Expenses'!D24</f>
        <v>0</v>
      </c>
      <c r="E16" s="72">
        <f>'Operating Expenses'!E24</f>
        <v>0</v>
      </c>
      <c r="F16" s="72">
        <f>'Operating Expenses'!F24</f>
        <v>0</v>
      </c>
      <c r="G16" s="72">
        <f>'Operating Expenses'!G24</f>
        <v>0</v>
      </c>
      <c r="H16" s="72">
        <f>'Operating Expenses'!H24</f>
        <v>0</v>
      </c>
      <c r="I16" s="72">
        <f>'Operating Expenses'!I24</f>
        <v>0</v>
      </c>
      <c r="J16" s="72">
        <f>'Operating Expenses'!J24</f>
        <v>0</v>
      </c>
      <c r="K16" s="72">
        <f>'Operating Expenses'!K24</f>
        <v>0</v>
      </c>
      <c r="L16" s="72">
        <f>'Operating Expenses'!L24</f>
        <v>0</v>
      </c>
      <c r="M16" s="72">
        <f>'Operating Expenses'!M24</f>
        <v>0</v>
      </c>
      <c r="N16" s="102">
        <f>SUM(B16:M16)</f>
        <v>0</v>
      </c>
      <c r="O16" s="72">
        <f>'Operating Expenses'!O24</f>
        <v>0</v>
      </c>
      <c r="P16" s="72">
        <f>'Operating Expenses'!P24</f>
        <v>0</v>
      </c>
      <c r="Q16" s="72">
        <f>'Operating Expenses'!Q24</f>
        <v>0</v>
      </c>
      <c r="R16" s="72">
        <f>'Operating Expenses'!R24</f>
        <v>0</v>
      </c>
      <c r="S16" s="72">
        <f>'Operating Expenses'!S24</f>
        <v>0</v>
      </c>
      <c r="T16" s="72">
        <f>'Operating Expenses'!T24</f>
        <v>0</v>
      </c>
      <c r="U16" s="72">
        <f>'Operating Expenses'!U24</f>
        <v>0</v>
      </c>
      <c r="V16" s="72">
        <f>'Operating Expenses'!V24</f>
        <v>0</v>
      </c>
      <c r="W16" s="72">
        <f>'Operating Expenses'!W24</f>
        <v>0</v>
      </c>
      <c r="X16" s="72">
        <f>'Operating Expenses'!X24</f>
        <v>0</v>
      </c>
      <c r="Y16" s="72">
        <f>'Operating Expenses'!Y24</f>
        <v>0</v>
      </c>
      <c r="Z16" s="72">
        <f>'Operating Expenses'!Z24</f>
        <v>0</v>
      </c>
      <c r="AA16" s="102">
        <f>SUM(O16:Z16)</f>
        <v>0</v>
      </c>
    </row>
    <row r="17" spans="1:27" x14ac:dyDescent="0.25">
      <c r="A17" s="70" t="s">
        <v>112</v>
      </c>
      <c r="B17" s="71">
        <f>Investments!E46</f>
        <v>583.33333333333337</v>
      </c>
      <c r="C17" s="71">
        <f>Investments!E47</f>
        <v>579.96311649002485</v>
      </c>
      <c r="D17" s="71">
        <f>Investments!E48</f>
        <v>576.57324004846362</v>
      </c>
      <c r="E17" s="71">
        <f>Investments!E49</f>
        <v>573.16358932765991</v>
      </c>
      <c r="F17" s="71">
        <f>Investments!E50</f>
        <v>569.73404897765147</v>
      </c>
      <c r="G17" s="71">
        <f>Investments!E51</f>
        <v>566.28450297560141</v>
      </c>
      <c r="H17" s="71">
        <f>Investments!E52</f>
        <v>562.81483462187271</v>
      </c>
      <c r="I17" s="71">
        <f>Investments!E53</f>
        <v>559.32492653608051</v>
      </c>
      <c r="J17" s="71">
        <f>Investments!E54</f>
        <v>555.81466065312122</v>
      </c>
      <c r="K17" s="71">
        <f>Investments!E56</f>
        <v>548.73257978770346</v>
      </c>
      <c r="L17" s="71">
        <f>Investments!E56</f>
        <v>548.73257978770346</v>
      </c>
      <c r="M17" s="71">
        <f>Investments!E57</f>
        <v>545.1605252153787</v>
      </c>
      <c r="N17" s="102">
        <f>SUM(B17:M17)</f>
        <v>6769.6319377545951</v>
      </c>
      <c r="O17" s="71">
        <f>Investments!E58</f>
        <v>541.56763365804875</v>
      </c>
      <c r="P17" s="71">
        <f>Investments!E59</f>
        <v>537.95378356663423</v>
      </c>
      <c r="Q17" s="71">
        <f>Investments!E60</f>
        <v>534.31885268301994</v>
      </c>
      <c r="R17" s="71">
        <f>Investments!E61</f>
        <v>530.66271803591769</v>
      </c>
      <c r="S17" s="71">
        <f>Investments!E62</f>
        <v>526.98525593670752</v>
      </c>
      <c r="T17" s="71">
        <f>Investments!E63</f>
        <v>523.28634197525196</v>
      </c>
      <c r="U17" s="71">
        <f>Investments!E64</f>
        <v>519.56585101568783</v>
      </c>
      <c r="V17" s="71">
        <f>Investments!E65</f>
        <v>515.82365719219297</v>
      </c>
      <c r="W17" s="71">
        <f>Investments!E66</f>
        <v>512.05963390472778</v>
      </c>
      <c r="X17" s="71">
        <f>Investments!E67</f>
        <v>508.27365381475221</v>
      </c>
      <c r="Y17" s="71">
        <f>Investments!E68</f>
        <v>504.4655888409186</v>
      </c>
      <c r="Z17" s="71">
        <f>Investments!E69</f>
        <v>500.63531015473751</v>
      </c>
      <c r="AA17" s="102">
        <f>SUM(O17:Z17)</f>
        <v>6255.5982807785967</v>
      </c>
    </row>
    <row r="18" spans="1:27" x14ac:dyDescent="0.25">
      <c r="A18" s="70" t="s">
        <v>110</v>
      </c>
      <c r="B18" s="32">
        <v>0</v>
      </c>
      <c r="C18" s="32">
        <v>0</v>
      </c>
      <c r="D18" s="32">
        <v>0</v>
      </c>
      <c r="E18" s="32">
        <v>0</v>
      </c>
      <c r="F18" s="32">
        <v>0</v>
      </c>
      <c r="G18" s="32">
        <v>0</v>
      </c>
      <c r="H18" s="32">
        <v>0</v>
      </c>
      <c r="I18" s="32">
        <v>0</v>
      </c>
      <c r="J18" s="32">
        <v>0</v>
      </c>
      <c r="K18" s="32">
        <v>0</v>
      </c>
      <c r="L18" s="32">
        <v>0</v>
      </c>
      <c r="M18" s="32">
        <v>0</v>
      </c>
      <c r="N18" s="102">
        <f>SUM(B18:M18)</f>
        <v>0</v>
      </c>
      <c r="O18" s="32">
        <v>0</v>
      </c>
      <c r="P18" s="32">
        <v>0</v>
      </c>
      <c r="Q18" s="32">
        <v>0</v>
      </c>
      <c r="R18" s="32">
        <v>0</v>
      </c>
      <c r="S18" s="32">
        <v>0</v>
      </c>
      <c r="T18" s="32">
        <v>0</v>
      </c>
      <c r="U18" s="32">
        <v>0</v>
      </c>
      <c r="V18" s="32">
        <v>0</v>
      </c>
      <c r="W18" s="32">
        <v>0</v>
      </c>
      <c r="X18" s="32">
        <v>0</v>
      </c>
      <c r="Y18" s="32">
        <v>0</v>
      </c>
      <c r="Z18" s="32">
        <v>0</v>
      </c>
      <c r="AA18" s="102">
        <f>SUM(O18:Z18)</f>
        <v>0</v>
      </c>
    </row>
    <row r="19" spans="1:27" x14ac:dyDescent="0.25">
      <c r="B19" s="71"/>
      <c r="C19" s="71"/>
      <c r="D19" s="71"/>
      <c r="E19" s="71"/>
      <c r="F19" s="71"/>
      <c r="G19" s="71"/>
      <c r="H19" s="71"/>
      <c r="I19" s="71"/>
      <c r="J19" s="71"/>
      <c r="K19" s="71"/>
      <c r="L19" s="71"/>
      <c r="M19" s="71"/>
      <c r="N19" s="100"/>
      <c r="O19" s="71"/>
      <c r="P19" s="71"/>
      <c r="Q19" s="71"/>
      <c r="R19" s="71"/>
      <c r="S19" s="71"/>
      <c r="T19" s="71"/>
      <c r="U19" s="71"/>
      <c r="V19" s="71"/>
      <c r="W19" s="71"/>
      <c r="X19" s="71"/>
      <c r="Y19" s="71"/>
      <c r="Z19" s="71"/>
      <c r="AA19" s="100"/>
    </row>
    <row r="20" spans="1:27" s="53" customFormat="1" x14ac:dyDescent="0.25">
      <c r="A20" s="45" t="s">
        <v>127</v>
      </c>
      <c r="B20" s="131">
        <f t="shared" ref="B20:M20" si="3">SUM(B16:B18)</f>
        <v>583.33333333333337</v>
      </c>
      <c r="C20" s="131">
        <f t="shared" si="3"/>
        <v>579.96311649002485</v>
      </c>
      <c r="D20" s="131">
        <f t="shared" si="3"/>
        <v>576.57324004846362</v>
      </c>
      <c r="E20" s="131">
        <f t="shared" si="3"/>
        <v>573.16358932765991</v>
      </c>
      <c r="F20" s="131">
        <f t="shared" si="3"/>
        <v>569.73404897765147</v>
      </c>
      <c r="G20" s="131">
        <f t="shared" si="3"/>
        <v>566.28450297560141</v>
      </c>
      <c r="H20" s="131">
        <f t="shared" si="3"/>
        <v>562.81483462187271</v>
      </c>
      <c r="I20" s="131">
        <f t="shared" si="3"/>
        <v>559.32492653608051</v>
      </c>
      <c r="J20" s="131">
        <f t="shared" si="3"/>
        <v>555.81466065312122</v>
      </c>
      <c r="K20" s="131">
        <f t="shared" si="3"/>
        <v>548.73257978770346</v>
      </c>
      <c r="L20" s="131">
        <f t="shared" si="3"/>
        <v>548.73257978770346</v>
      </c>
      <c r="M20" s="131">
        <f t="shared" si="3"/>
        <v>545.1605252153787</v>
      </c>
      <c r="N20" s="129">
        <f>SUM(B20:M20)</f>
        <v>6769.6319377545951</v>
      </c>
      <c r="O20" s="131">
        <f t="shared" ref="O20:Z20" si="4">SUM(O16:O18)</f>
        <v>541.56763365804875</v>
      </c>
      <c r="P20" s="131">
        <f t="shared" si="4"/>
        <v>537.95378356663423</v>
      </c>
      <c r="Q20" s="131">
        <f t="shared" si="4"/>
        <v>534.31885268301994</v>
      </c>
      <c r="R20" s="131">
        <f t="shared" si="4"/>
        <v>530.66271803591769</v>
      </c>
      <c r="S20" s="131">
        <f t="shared" si="4"/>
        <v>526.98525593670752</v>
      </c>
      <c r="T20" s="131">
        <f t="shared" si="4"/>
        <v>523.28634197525196</v>
      </c>
      <c r="U20" s="131">
        <f t="shared" si="4"/>
        <v>519.56585101568783</v>
      </c>
      <c r="V20" s="131">
        <f t="shared" si="4"/>
        <v>515.82365719219297</v>
      </c>
      <c r="W20" s="131">
        <f t="shared" si="4"/>
        <v>512.05963390472778</v>
      </c>
      <c r="X20" s="131">
        <f t="shared" si="4"/>
        <v>508.27365381475221</v>
      </c>
      <c r="Y20" s="131">
        <f t="shared" si="4"/>
        <v>504.4655888409186</v>
      </c>
      <c r="Z20" s="131">
        <f t="shared" si="4"/>
        <v>500.63531015473751</v>
      </c>
      <c r="AA20" s="129">
        <f>SUM(O20:Z20)</f>
        <v>6255.5982807785967</v>
      </c>
    </row>
    <row r="21" spans="1:27" s="53" customFormat="1" x14ac:dyDescent="0.25">
      <c r="A21" s="147"/>
      <c r="B21" s="148"/>
      <c r="C21" s="148"/>
      <c r="D21" s="148"/>
      <c r="E21" s="148"/>
      <c r="F21" s="148"/>
      <c r="G21" s="148"/>
      <c r="H21" s="148"/>
      <c r="I21" s="148"/>
      <c r="J21" s="148"/>
      <c r="K21" s="148"/>
      <c r="L21" s="148"/>
      <c r="M21" s="148"/>
      <c r="N21" s="149"/>
      <c r="O21" s="148"/>
      <c r="P21" s="148"/>
      <c r="Q21" s="148"/>
      <c r="R21" s="148"/>
      <c r="S21" s="148"/>
      <c r="T21" s="148"/>
      <c r="U21" s="148"/>
      <c r="V21" s="148"/>
      <c r="W21" s="148"/>
      <c r="X21" s="148"/>
      <c r="Y21" s="148"/>
      <c r="Z21" s="148"/>
      <c r="AA21" s="149"/>
    </row>
    <row r="22" spans="1:27" s="53" customFormat="1" x14ac:dyDescent="0.25">
      <c r="A22" s="45" t="s">
        <v>109</v>
      </c>
      <c r="B22" s="131">
        <f t="shared" ref="B22:M22" si="5">B11+B20</f>
        <v>5183.333333333333</v>
      </c>
      <c r="C22" s="131">
        <f t="shared" si="5"/>
        <v>5179.9631164900247</v>
      </c>
      <c r="D22" s="131">
        <f t="shared" si="5"/>
        <v>5176.573240048464</v>
      </c>
      <c r="E22" s="131">
        <f t="shared" si="5"/>
        <v>5173.1635893276598</v>
      </c>
      <c r="F22" s="131">
        <f t="shared" si="5"/>
        <v>5169.7340489776516</v>
      </c>
      <c r="G22" s="131">
        <f t="shared" si="5"/>
        <v>5166.2845029756018</v>
      </c>
      <c r="H22" s="131">
        <f t="shared" si="5"/>
        <v>6662.8148346218732</v>
      </c>
      <c r="I22" s="131">
        <f t="shared" si="5"/>
        <v>6659.324926536081</v>
      </c>
      <c r="J22" s="131">
        <f t="shared" si="5"/>
        <v>6655.8146606531209</v>
      </c>
      <c r="K22" s="131">
        <f t="shared" si="5"/>
        <v>6648.7325797877038</v>
      </c>
      <c r="L22" s="131">
        <f t="shared" si="5"/>
        <v>6648.7325797877038</v>
      </c>
      <c r="M22" s="131">
        <f t="shared" si="5"/>
        <v>6645.1605252153786</v>
      </c>
      <c r="N22" s="129">
        <f>SUM(B22:M22)</f>
        <v>70969.631937754602</v>
      </c>
      <c r="O22" s="131">
        <f t="shared" ref="O22:Z22" si="6">O11+O20</f>
        <v>7441.5676336580491</v>
      </c>
      <c r="P22" s="131">
        <f t="shared" si="6"/>
        <v>7437.9537835666342</v>
      </c>
      <c r="Q22" s="131">
        <f t="shared" si="6"/>
        <v>7434.3188526830199</v>
      </c>
      <c r="R22" s="131">
        <f t="shared" si="6"/>
        <v>7430.6627180359174</v>
      </c>
      <c r="S22" s="131">
        <f t="shared" si="6"/>
        <v>7426.9852559367073</v>
      </c>
      <c r="T22" s="131">
        <f t="shared" si="6"/>
        <v>7423.2863419752521</v>
      </c>
      <c r="U22" s="131">
        <f t="shared" si="6"/>
        <v>7419.5658510156882</v>
      </c>
      <c r="V22" s="131">
        <f t="shared" si="6"/>
        <v>7415.8236571921934</v>
      </c>
      <c r="W22" s="131">
        <f t="shared" si="6"/>
        <v>7412.0596339047279</v>
      </c>
      <c r="X22" s="131">
        <f t="shared" si="6"/>
        <v>7408.2736538147519</v>
      </c>
      <c r="Y22" s="131">
        <f t="shared" si="6"/>
        <v>7404.4655888409188</v>
      </c>
      <c r="Z22" s="131">
        <f t="shared" si="6"/>
        <v>7400.6353101547375</v>
      </c>
      <c r="AA22" s="129">
        <f>SUM(O22:Z22)</f>
        <v>89055.59828077862</v>
      </c>
    </row>
    <row r="23" spans="1:27" x14ac:dyDescent="0.25">
      <c r="B23" s="71"/>
      <c r="C23" s="71"/>
      <c r="D23" s="71"/>
      <c r="E23" s="71"/>
      <c r="F23" s="71"/>
      <c r="G23" s="71"/>
      <c r="H23" s="71"/>
      <c r="I23" s="71"/>
      <c r="J23" s="71"/>
      <c r="K23" s="71"/>
      <c r="L23" s="71"/>
      <c r="M23" s="71"/>
      <c r="N23" s="100"/>
      <c r="O23" s="71"/>
      <c r="P23" s="71"/>
      <c r="Q23" s="71"/>
      <c r="R23" s="71"/>
      <c r="S23" s="71"/>
      <c r="T23" s="71"/>
      <c r="U23" s="71"/>
      <c r="V23" s="71"/>
      <c r="W23" s="71"/>
      <c r="X23" s="71"/>
      <c r="Y23" s="71"/>
      <c r="Z23" s="71"/>
      <c r="AA23" s="100"/>
    </row>
    <row r="24" spans="1:27" s="53" customFormat="1" ht="13.8" thickBot="1" x14ac:dyDescent="0.3">
      <c r="A24" s="45" t="s">
        <v>111</v>
      </c>
      <c r="B24" s="131">
        <f t="shared" ref="B24:M24" si="7">B9-B22</f>
        <v>12416.666666666668</v>
      </c>
      <c r="C24" s="131">
        <f t="shared" si="7"/>
        <v>12420.036883509976</v>
      </c>
      <c r="D24" s="131">
        <f t="shared" si="7"/>
        <v>12423.426759951537</v>
      </c>
      <c r="E24" s="131">
        <f t="shared" si="7"/>
        <v>12426.83641067234</v>
      </c>
      <c r="F24" s="131">
        <f t="shared" si="7"/>
        <v>12430.265951022349</v>
      </c>
      <c r="G24" s="131">
        <f t="shared" si="7"/>
        <v>12433.715497024397</v>
      </c>
      <c r="H24" s="131">
        <f t="shared" si="7"/>
        <v>15437.185165378127</v>
      </c>
      <c r="I24" s="131">
        <f t="shared" si="7"/>
        <v>15440.675073463919</v>
      </c>
      <c r="J24" s="131">
        <f t="shared" si="7"/>
        <v>15444.185339346879</v>
      </c>
      <c r="K24" s="131">
        <f t="shared" si="7"/>
        <v>15451.267420212296</v>
      </c>
      <c r="L24" s="131">
        <f t="shared" si="7"/>
        <v>15451.267420212296</v>
      </c>
      <c r="M24" s="131">
        <f t="shared" si="7"/>
        <v>15454.839474784621</v>
      </c>
      <c r="N24" s="134">
        <f>SUM(B24:M24)</f>
        <v>167230.3680622454</v>
      </c>
      <c r="O24" s="131">
        <f t="shared" ref="O24:Z24" si="8">O9-O22</f>
        <v>17858.432366341949</v>
      </c>
      <c r="P24" s="131">
        <f t="shared" si="8"/>
        <v>17862.046216433366</v>
      </c>
      <c r="Q24" s="131">
        <f t="shared" si="8"/>
        <v>17865.68114731698</v>
      </c>
      <c r="R24" s="131">
        <f t="shared" si="8"/>
        <v>17869.337281964083</v>
      </c>
      <c r="S24" s="131">
        <f t="shared" si="8"/>
        <v>17873.014744063294</v>
      </c>
      <c r="T24" s="131">
        <f t="shared" si="8"/>
        <v>17876.713658024746</v>
      </c>
      <c r="U24" s="131">
        <f t="shared" si="8"/>
        <v>17880.434148984314</v>
      </c>
      <c r="V24" s="131">
        <f t="shared" si="8"/>
        <v>17884.176342807805</v>
      </c>
      <c r="W24" s="131">
        <f t="shared" si="8"/>
        <v>17887.940366095274</v>
      </c>
      <c r="X24" s="131">
        <f t="shared" si="8"/>
        <v>17891.726346185249</v>
      </c>
      <c r="Y24" s="131">
        <f t="shared" si="8"/>
        <v>17895.534411159082</v>
      </c>
      <c r="Z24" s="131">
        <f t="shared" si="8"/>
        <v>17899.364689845264</v>
      </c>
      <c r="AA24" s="134">
        <f>SUM(O24:Z24)</f>
        <v>214544.40171922141</v>
      </c>
    </row>
    <row r="25" spans="1:27" x14ac:dyDescent="0.25">
      <c r="A25" s="73"/>
      <c r="B25" s="74"/>
      <c r="C25" s="74"/>
      <c r="D25" s="74"/>
      <c r="E25" s="74"/>
      <c r="F25" s="74"/>
      <c r="G25" s="74"/>
      <c r="H25" s="74"/>
      <c r="I25" s="74"/>
      <c r="J25" s="74"/>
      <c r="K25" s="74"/>
      <c r="L25" s="74"/>
      <c r="M25" s="74"/>
      <c r="N25" s="91"/>
      <c r="O25" s="74"/>
      <c r="P25" s="74"/>
      <c r="Q25" s="74"/>
      <c r="R25" s="74"/>
      <c r="S25" s="74"/>
      <c r="T25" s="74"/>
      <c r="U25" s="74"/>
      <c r="V25" s="74"/>
      <c r="W25" s="74"/>
      <c r="X25" s="74"/>
      <c r="Y25" s="74"/>
      <c r="Z25" s="74"/>
      <c r="AA25" s="91"/>
    </row>
    <row r="26" spans="1:27" x14ac:dyDescent="0.25">
      <c r="B26" s="71"/>
      <c r="C26" s="71"/>
      <c r="D26" s="71"/>
      <c r="E26" s="71"/>
      <c r="F26" s="71"/>
      <c r="G26" s="71"/>
      <c r="H26" s="71"/>
      <c r="I26" s="71"/>
      <c r="J26" s="71"/>
      <c r="K26" s="71"/>
      <c r="L26" s="71"/>
      <c r="M26" s="71"/>
      <c r="N26" s="71"/>
      <c r="O26" s="71"/>
      <c r="P26" s="71"/>
      <c r="Q26" s="71"/>
    </row>
  </sheetData>
  <pageMargins left="0.7" right="0.7" top="0.75" bottom="0.75" header="0.3" footer="0.3"/>
  <pageSetup paperSize="5" scale="60" orientation="landscape" r:id="rId1"/>
  <ignoredErrors>
    <ignoredError sqref="N9 N13 N20 N22 N2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Sales</vt:lpstr>
      <vt:lpstr>Cost of Goods Sold</vt:lpstr>
      <vt:lpstr>Employees</vt:lpstr>
      <vt:lpstr>Operating Expenses</vt:lpstr>
      <vt:lpstr>Investments</vt:lpstr>
      <vt:lpstr>Cashflow</vt:lpstr>
      <vt:lpstr>Income Statement</vt:lpstr>
    </vt:vector>
  </TitlesOfParts>
  <Company>Empire Life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Parker</dc:creator>
  <cp:lastModifiedBy>Gillian Fairley</cp:lastModifiedBy>
  <cp:lastPrinted>2017-11-27T20:22:38Z</cp:lastPrinted>
  <dcterms:created xsi:type="dcterms:W3CDTF">2013-11-17T01:44:36Z</dcterms:created>
  <dcterms:modified xsi:type="dcterms:W3CDTF">2022-03-17T20:15:39Z</dcterms:modified>
</cp:coreProperties>
</file>